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<sst xmlns="http://schemas.openxmlformats.org/spreadsheetml/2006/main" count="445" uniqueCount="91">
  <si>
    <t>(тыс. руб.)</t>
  </si>
  <si>
    <t>в том числе</t>
  </si>
  <si>
    <t>Налог на доходы физических лиц</t>
  </si>
  <si>
    <t>Налог на имущество физ.лиц</t>
  </si>
  <si>
    <t>Земельный налог</t>
  </si>
  <si>
    <t>Единый налог на вмененный доход</t>
  </si>
  <si>
    <t>Упрощен.система налогообложения</t>
  </si>
  <si>
    <t>Единый сельхозналог</t>
  </si>
  <si>
    <t>Госпошлина</t>
  </si>
  <si>
    <t>Итого доходов</t>
  </si>
  <si>
    <t xml:space="preserve">Безвозмездные перечисления </t>
  </si>
  <si>
    <t>в том числе:</t>
  </si>
  <si>
    <t>Дотации на выравнив.бюджет.обеспеч. муниц.районов(гор.окр.)</t>
  </si>
  <si>
    <t>Х</t>
  </si>
  <si>
    <t>Дотации из МР на выравнивание бюд.обеспеч. поселений</t>
  </si>
  <si>
    <t>Дотации из МР на сбалансированность бюдж.поселений</t>
  </si>
  <si>
    <t>Субвенции (ЗАГС, военкоматы)</t>
  </si>
  <si>
    <t>ВСЕГО ДОХОДОВ</t>
  </si>
  <si>
    <t>ВСЕГО РАСХОДОВ</t>
  </si>
  <si>
    <t>Дефицит</t>
  </si>
  <si>
    <t xml:space="preserve">Субсидии </t>
  </si>
  <si>
    <t>Субвенции</t>
  </si>
  <si>
    <t>Акцизы</t>
  </si>
  <si>
    <t>Патент</t>
  </si>
  <si>
    <t>ПРОЕКТ</t>
  </si>
  <si>
    <t>Консолидированный бюджет</t>
  </si>
  <si>
    <t xml:space="preserve">Апастовского   муниципального района </t>
  </si>
  <si>
    <t>Доходы</t>
  </si>
  <si>
    <t xml:space="preserve">Консолидированный бюджет муницип.р-на </t>
  </si>
  <si>
    <t>муницип.район</t>
  </si>
  <si>
    <t>поселения</t>
  </si>
  <si>
    <t>контингент налога (100%)</t>
  </si>
  <si>
    <t>х</t>
  </si>
  <si>
    <r>
      <t xml:space="preserve">норматив с учетом дополнител.норм-ва </t>
    </r>
    <r>
      <rPr>
        <b/>
        <i/>
        <sz val="10"/>
        <rFont val="Arial Cyr"/>
        <family val="0"/>
      </rPr>
      <t>( ____%)</t>
    </r>
  </si>
  <si>
    <r>
      <t xml:space="preserve">отчисления в местные бюджеты </t>
    </r>
    <r>
      <rPr>
        <i/>
        <sz val="8"/>
        <rFont val="Arial Cyr"/>
        <family val="0"/>
      </rPr>
      <t>(в тыс.руб.)</t>
    </r>
  </si>
  <si>
    <t>Налог на игорный бизнес</t>
  </si>
  <si>
    <t>Налог на добычу общераспространенных полезных ископаемых</t>
  </si>
  <si>
    <t>Неналоговые доходы</t>
  </si>
  <si>
    <t>Кроме того, плата за негативное воздействие</t>
  </si>
  <si>
    <t>Доходы от оказания платных услуг и компенсации затрат казенных учреждений</t>
  </si>
  <si>
    <t>Иные межбюджетные трансферты из бюджета РТ</t>
  </si>
  <si>
    <t>Иные межбюджетные трансферты</t>
  </si>
  <si>
    <t>Расходы (раздел, подраздел)</t>
  </si>
  <si>
    <t>Общегосударст.вопросы (01), в т.ч.</t>
  </si>
  <si>
    <t>управление (01 02, 01 03, 01 04, 01 06, 01 05)</t>
  </si>
  <si>
    <t>резервный фонд (01 11)</t>
  </si>
  <si>
    <t>другие общегосуд.вопросы (01 13), в т.ч.</t>
  </si>
  <si>
    <t xml:space="preserve">Национальная оборона (02), в т.ч. </t>
  </si>
  <si>
    <t>Субвенции на военкоматы (02 03)</t>
  </si>
  <si>
    <t xml:space="preserve">Национальная безопасность и правоохранительная деятельность (03) </t>
  </si>
  <si>
    <t>Национальная экономика (04)</t>
  </si>
  <si>
    <t>в т.ч.     - дорожный фонд (0409)</t>
  </si>
  <si>
    <t xml:space="preserve">             - ремонт ГТС (0406)</t>
  </si>
  <si>
    <t>ЖКХ (05), в т.ч.</t>
  </si>
  <si>
    <t>жилищное хозяйство (05 01)</t>
  </si>
  <si>
    <t>коммунальное хозяйство (05 02)</t>
  </si>
  <si>
    <t>благоустройство (05 03)</t>
  </si>
  <si>
    <t>Охрана окружающей среды (06)</t>
  </si>
  <si>
    <t>Образование (07), в т.ч.</t>
  </si>
  <si>
    <t xml:space="preserve">образование </t>
  </si>
  <si>
    <t>молодежная политика и оздоровление детей (07 07)</t>
  </si>
  <si>
    <t>Культура (08)</t>
  </si>
  <si>
    <t>Здравоохранение (09)</t>
  </si>
  <si>
    <t>Соцполитика (10)</t>
  </si>
  <si>
    <t>в т.ч.     - пенсионное обеспечение (1001)</t>
  </si>
  <si>
    <t>Физкультура и спорт (11)</t>
  </si>
  <si>
    <t>Средства массовой информации (12)</t>
  </si>
  <si>
    <t>Обслуживание муниципального долга (13)</t>
  </si>
  <si>
    <t>Межбюджетные трансфер.(14) в т.ч.</t>
  </si>
  <si>
    <t>"отрицательные"  трансферты (14 03)</t>
  </si>
  <si>
    <t>дотации из МР на выравнивание бюдж.обесп.  поселений (14 01)</t>
  </si>
  <si>
    <t xml:space="preserve">             - охрана семьи и детства(1004)</t>
  </si>
  <si>
    <t xml:space="preserve">             - транспорт(0408)</t>
  </si>
  <si>
    <t xml:space="preserve">             отлов, ликвидация болез животных (0405)</t>
  </si>
  <si>
    <t>ИМКЦ (0709)</t>
  </si>
  <si>
    <t xml:space="preserve">             -охрана семьи и детства (денежная выплата на содержание детей сирот) (1004)</t>
  </si>
  <si>
    <t>субстдии отдых детей (0707)</t>
  </si>
  <si>
    <t xml:space="preserve"> в тч иностранные граждане</t>
  </si>
  <si>
    <t xml:space="preserve">на 2022 год </t>
  </si>
  <si>
    <t>классное руководство</t>
  </si>
  <si>
    <t>горячее питание</t>
  </si>
  <si>
    <t xml:space="preserve">             - соцобеспечение населения (1004)</t>
  </si>
  <si>
    <t>Налог на имущество</t>
  </si>
  <si>
    <t>централизованная бухгалтерия</t>
  </si>
  <si>
    <t xml:space="preserve">на 2023 год </t>
  </si>
  <si>
    <t xml:space="preserve">на 2024 год </t>
  </si>
  <si>
    <t xml:space="preserve">              -ликвидация болез животных (0405)</t>
  </si>
  <si>
    <t xml:space="preserve">               -транспорт</t>
  </si>
  <si>
    <t xml:space="preserve">             -транспорт</t>
  </si>
  <si>
    <t>благоустройство (05 03)фед</t>
  </si>
  <si>
    <t>найм (0501)фед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</si>
</sst>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PageLayoutView="0" workbookViewId="0" topLeftCell="A1">
      <selection activeCell="C118" sqref="C118"/>
    </sheetView>
  </sheetViews>
  <sheetFormatPr defaultColWidth="9.140625" defaultRowHeight="12.75"/>
  <cols>
    <col min="1" max="1" width="58.8515625" style="1" customWidth="1"/>
    <col min="2" max="2" width="20.57421875" style="2" customWidth="1"/>
    <col min="3" max="3" width="17.421875" style="2" customWidth="1"/>
    <col min="4" max="4" width="15.421875" style="2" customWidth="1"/>
    <col min="5" max="5" width="10.8515625" style="0" bestFit="1" customWidth="1"/>
    <col min="6" max="7" width="9.57421875" style="0" bestFit="1" customWidth="1"/>
  </cols>
  <sheetData>
    <row r="1" spans="3:4" ht="12.75">
      <c r="C1" s="58" t="s">
        <v>24</v>
      </c>
      <c r="D1" s="58"/>
    </row>
    <row r="2" spans="1:4" ht="15.75">
      <c r="A2" s="59" t="s">
        <v>25</v>
      </c>
      <c r="B2" s="59"/>
      <c r="C2" s="59"/>
      <c r="D2" s="59"/>
    </row>
    <row r="3" spans="1:4" ht="12.75">
      <c r="A3" s="60" t="s">
        <v>26</v>
      </c>
      <c r="B3" s="60"/>
      <c r="C3" s="60"/>
      <c r="D3" s="60"/>
    </row>
    <row r="4" spans="1:4" ht="15.75">
      <c r="A4" s="59" t="s">
        <v>78</v>
      </c>
      <c r="B4" s="59"/>
      <c r="C4" s="59"/>
      <c r="D4" s="59"/>
    </row>
    <row r="5" ht="12.75">
      <c r="D5" s="3" t="s">
        <v>0</v>
      </c>
    </row>
    <row r="6" spans="1:4" s="4" customFormat="1" ht="18" customHeight="1">
      <c r="A6" s="61" t="s">
        <v>27</v>
      </c>
      <c r="B6" s="62" t="s">
        <v>28</v>
      </c>
      <c r="C6" s="63" t="s">
        <v>1</v>
      </c>
      <c r="D6" s="63"/>
    </row>
    <row r="7" spans="1:4" s="4" customFormat="1" ht="33" customHeight="1">
      <c r="A7" s="61"/>
      <c r="B7" s="62"/>
      <c r="C7" s="5" t="s">
        <v>29</v>
      </c>
      <c r="D7" s="5" t="s">
        <v>30</v>
      </c>
    </row>
    <row r="8" spans="1:4" ht="18.75" customHeight="1">
      <c r="A8" s="6" t="s">
        <v>2</v>
      </c>
      <c r="B8" s="26">
        <v>173315.5</v>
      </c>
      <c r="C8" s="7">
        <f>B8-D8</f>
        <v>161448.7</v>
      </c>
      <c r="D8" s="7">
        <v>11866.8</v>
      </c>
    </row>
    <row r="9" spans="1:4" ht="12.75">
      <c r="A9" s="8" t="s">
        <v>31</v>
      </c>
      <c r="B9" s="26"/>
      <c r="C9" s="9" t="s">
        <v>32</v>
      </c>
      <c r="D9" s="9"/>
    </row>
    <row r="10" spans="1:4" ht="12.75">
      <c r="A10" s="8" t="s">
        <v>33</v>
      </c>
      <c r="B10" s="26">
        <v>144840.6</v>
      </c>
      <c r="C10" s="7">
        <v>144840.6</v>
      </c>
      <c r="D10" s="9" t="s">
        <v>32</v>
      </c>
    </row>
    <row r="11" spans="1:4" ht="12.75">
      <c r="A11" s="48" t="s">
        <v>77</v>
      </c>
      <c r="B11" s="26">
        <v>1165</v>
      </c>
      <c r="C11" s="26">
        <v>1165</v>
      </c>
      <c r="D11" s="49"/>
    </row>
    <row r="12" spans="1:4" ht="15.75" customHeight="1">
      <c r="A12" s="48" t="s">
        <v>34</v>
      </c>
      <c r="B12" s="26">
        <v>173315.5</v>
      </c>
      <c r="C12" s="26">
        <f>B12-D12</f>
        <v>161448.7</v>
      </c>
      <c r="D12" s="26">
        <v>11866.8</v>
      </c>
    </row>
    <row r="13" spans="1:4" ht="12.75">
      <c r="A13" s="6" t="s">
        <v>3</v>
      </c>
      <c r="B13" s="26">
        <v>5187</v>
      </c>
      <c r="C13" s="9" t="s">
        <v>32</v>
      </c>
      <c r="D13" s="7">
        <v>5187</v>
      </c>
    </row>
    <row r="14" spans="1:4" ht="12.75">
      <c r="A14" s="6" t="s">
        <v>22</v>
      </c>
      <c r="B14" s="26">
        <v>19200</v>
      </c>
      <c r="C14" s="7">
        <v>19200</v>
      </c>
      <c r="D14" s="7"/>
    </row>
    <row r="15" spans="1:4" ht="12.75">
      <c r="A15" s="6" t="s">
        <v>4</v>
      </c>
      <c r="B15" s="26">
        <v>18523</v>
      </c>
      <c r="C15" s="9" t="s">
        <v>32</v>
      </c>
      <c r="D15" s="7">
        <v>18523</v>
      </c>
    </row>
    <row r="16" spans="1:4" ht="12.75">
      <c r="A16" s="6" t="s">
        <v>5</v>
      </c>
      <c r="B16" s="26">
        <v>0</v>
      </c>
      <c r="C16" s="7">
        <v>0</v>
      </c>
      <c r="D16" s="9" t="s">
        <v>32</v>
      </c>
    </row>
    <row r="17" spans="1:4" ht="12.75">
      <c r="A17" s="6" t="s">
        <v>23</v>
      </c>
      <c r="B17" s="26">
        <v>3038</v>
      </c>
      <c r="C17" s="7">
        <v>3038</v>
      </c>
      <c r="D17" s="9" t="s">
        <v>32</v>
      </c>
    </row>
    <row r="18" spans="1:4" ht="12.75">
      <c r="A18" s="10" t="s">
        <v>6</v>
      </c>
      <c r="B18" s="26">
        <v>11056</v>
      </c>
      <c r="C18" s="7">
        <v>11056</v>
      </c>
      <c r="D18" s="9" t="s">
        <v>32</v>
      </c>
    </row>
    <row r="19" spans="1:4" ht="12.75">
      <c r="A19" s="6" t="s">
        <v>7</v>
      </c>
      <c r="B19" s="26">
        <v>1650</v>
      </c>
      <c r="C19" s="7">
        <v>825</v>
      </c>
      <c r="D19" s="7">
        <v>825</v>
      </c>
    </row>
    <row r="20" spans="1:4" ht="12.75">
      <c r="A20" s="6" t="s">
        <v>8</v>
      </c>
      <c r="B20" s="26">
        <v>1859</v>
      </c>
      <c r="C20" s="7">
        <f>B20-D20</f>
        <v>1837</v>
      </c>
      <c r="D20" s="7">
        <v>22</v>
      </c>
    </row>
    <row r="21" spans="1:4" ht="12.75">
      <c r="A21" s="6" t="s">
        <v>35</v>
      </c>
      <c r="B21" s="26">
        <v>0</v>
      </c>
      <c r="C21" s="7">
        <f>B21-D21</f>
        <v>0</v>
      </c>
      <c r="D21" s="7"/>
    </row>
    <row r="22" spans="1:4" ht="12.75">
      <c r="A22" s="6" t="s">
        <v>36</v>
      </c>
      <c r="B22" s="7">
        <v>0</v>
      </c>
      <c r="C22" s="7">
        <v>0</v>
      </c>
      <c r="D22" s="9" t="s">
        <v>32</v>
      </c>
    </row>
    <row r="23" spans="1:4" ht="15" customHeight="1">
      <c r="A23" s="6" t="s">
        <v>37</v>
      </c>
      <c r="B23" s="7">
        <v>8350</v>
      </c>
      <c r="C23" s="7">
        <f>B23-D23</f>
        <v>8008</v>
      </c>
      <c r="D23" s="7">
        <v>342</v>
      </c>
    </row>
    <row r="24" spans="1:4" ht="18" customHeight="1">
      <c r="A24" s="6" t="s">
        <v>38</v>
      </c>
      <c r="B24" s="7">
        <v>12</v>
      </c>
      <c r="C24" s="7">
        <v>12</v>
      </c>
      <c r="D24" s="9" t="s">
        <v>32</v>
      </c>
    </row>
    <row r="25" spans="1:4" ht="25.5">
      <c r="A25" s="6" t="s">
        <v>39</v>
      </c>
      <c r="B25" s="7"/>
      <c r="C25" s="7"/>
      <c r="D25" s="7"/>
    </row>
    <row r="26" spans="1:4" s="13" customFormat="1" ht="21.75" customHeight="1">
      <c r="A26" s="11" t="s">
        <v>9</v>
      </c>
      <c r="B26" s="12">
        <f>SUM(B12:B25)</f>
        <v>242190.5</v>
      </c>
      <c r="C26" s="12">
        <f>SUM(C12:C25)</f>
        <v>205424.7</v>
      </c>
      <c r="D26" s="12">
        <f>SUM(D12:D25)</f>
        <v>36765.8</v>
      </c>
    </row>
    <row r="27" spans="1:4" s="16" customFormat="1" ht="18" customHeight="1">
      <c r="A27" s="14" t="s">
        <v>10</v>
      </c>
      <c r="B27" s="15">
        <f>SUM(B29:B32)</f>
        <v>478224.12</v>
      </c>
      <c r="C27" s="15">
        <f>SUM(C29:C32,C36)</f>
        <v>485028.52</v>
      </c>
      <c r="D27" s="15">
        <f>SUM(D33:D36)</f>
        <v>26888</v>
      </c>
    </row>
    <row r="28" spans="1:4" ht="12.75">
      <c r="A28" s="17" t="s">
        <v>11</v>
      </c>
      <c r="B28" s="7"/>
      <c r="C28" s="7"/>
      <c r="D28" s="7"/>
    </row>
    <row r="29" spans="1:4" ht="15" customHeight="1">
      <c r="A29" s="6" t="s">
        <v>12</v>
      </c>
      <c r="B29" s="7">
        <v>2063.4</v>
      </c>
      <c r="C29" s="7">
        <v>2063.4</v>
      </c>
      <c r="D29" s="9" t="s">
        <v>13</v>
      </c>
    </row>
    <row r="30" spans="1:4" ht="18" customHeight="1">
      <c r="A30" s="6" t="s">
        <v>20</v>
      </c>
      <c r="B30" s="7">
        <f>C30</f>
        <v>288538.6</v>
      </c>
      <c r="C30" s="26">
        <v>288538.6</v>
      </c>
      <c r="D30" s="9" t="s">
        <v>13</v>
      </c>
    </row>
    <row r="31" spans="1:4" ht="16.5" customHeight="1">
      <c r="A31" s="18" t="s">
        <v>21</v>
      </c>
      <c r="B31" s="7">
        <v>181720.12</v>
      </c>
      <c r="C31" s="7">
        <v>181720.12</v>
      </c>
      <c r="D31" s="9" t="s">
        <v>13</v>
      </c>
    </row>
    <row r="32" spans="1:4" ht="15" customHeight="1">
      <c r="A32" s="6" t="s">
        <v>40</v>
      </c>
      <c r="B32" s="7">
        <f>C32</f>
        <v>5902</v>
      </c>
      <c r="C32" s="26">
        <v>5902</v>
      </c>
      <c r="D32" s="9" t="s">
        <v>13</v>
      </c>
    </row>
    <row r="33" spans="1:4" ht="15" customHeight="1">
      <c r="A33" s="18" t="s">
        <v>14</v>
      </c>
      <c r="B33" s="9" t="s">
        <v>13</v>
      </c>
      <c r="C33" s="9" t="s">
        <v>13</v>
      </c>
      <c r="D33" s="9"/>
    </row>
    <row r="34" spans="1:4" ht="15" customHeight="1">
      <c r="A34" s="19" t="s">
        <v>15</v>
      </c>
      <c r="B34" s="9" t="s">
        <v>13</v>
      </c>
      <c r="C34" s="9" t="s">
        <v>13</v>
      </c>
      <c r="D34" s="9"/>
    </row>
    <row r="35" spans="1:4" ht="15" customHeight="1">
      <c r="A35" s="19" t="s">
        <v>16</v>
      </c>
      <c r="B35" s="9" t="s">
        <v>13</v>
      </c>
      <c r="C35" s="9" t="s">
        <v>13</v>
      </c>
      <c r="D35" s="9">
        <v>2335.3</v>
      </c>
    </row>
    <row r="36" spans="1:4" ht="17.25" customHeight="1">
      <c r="A36" s="20" t="s">
        <v>41</v>
      </c>
      <c r="B36" s="9" t="s">
        <v>13</v>
      </c>
      <c r="C36" s="9">
        <v>6804.4</v>
      </c>
      <c r="D36" s="7">
        <v>24552.7</v>
      </c>
    </row>
    <row r="37" spans="1:4" s="13" customFormat="1" ht="21" customHeight="1">
      <c r="A37" s="27" t="s">
        <v>17</v>
      </c>
      <c r="B37" s="28">
        <f>B26+B27</f>
        <v>720414.62</v>
      </c>
      <c r="C37" s="28">
        <f>C26+C27</f>
        <v>690453.22</v>
      </c>
      <c r="D37" s="28">
        <f>D26+D27</f>
        <v>63653.8</v>
      </c>
    </row>
    <row r="38" spans="1:4" ht="9" customHeight="1">
      <c r="A38" s="10"/>
      <c r="B38" s="29"/>
      <c r="C38" s="29"/>
      <c r="D38" s="29"/>
    </row>
    <row r="39" spans="1:4" ht="12.75" hidden="1">
      <c r="A39" s="30" t="s">
        <v>42</v>
      </c>
      <c r="B39" s="29"/>
      <c r="C39" s="29"/>
      <c r="D39" s="29"/>
    </row>
    <row r="40" spans="1:6" s="4" customFormat="1" ht="20.25" customHeight="1" hidden="1">
      <c r="A40" s="31" t="s">
        <v>43</v>
      </c>
      <c r="B40" s="40">
        <f>C40+D40</f>
        <v>71117.51999999999</v>
      </c>
      <c r="C40" s="40">
        <f>C41+C42+C44+C43</f>
        <v>41591.02</v>
      </c>
      <c r="D40" s="40">
        <f>D41+D42+D44+D43</f>
        <v>29526.5</v>
      </c>
      <c r="E40" s="41">
        <f>C40+D40</f>
        <v>71117.51999999999</v>
      </c>
      <c r="F40" s="41">
        <f>B40-E40</f>
        <v>0</v>
      </c>
    </row>
    <row r="41" spans="1:6" s="21" customFormat="1" ht="12.75" hidden="1">
      <c r="A41" s="32" t="s">
        <v>44</v>
      </c>
      <c r="B41" s="50">
        <v>50136.3</v>
      </c>
      <c r="C41" s="52">
        <v>29736.6</v>
      </c>
      <c r="D41" s="52">
        <v>20399.7</v>
      </c>
      <c r="E41" s="41">
        <f aca="true" t="shared" si="0" ref="E41:E81">C41+D41</f>
        <v>50136.3</v>
      </c>
      <c r="F41" s="41">
        <f aca="true" t="shared" si="1" ref="F41:F81">B41-E41</f>
        <v>0</v>
      </c>
    </row>
    <row r="42" spans="1:6" s="21" customFormat="1" ht="12.75" hidden="1">
      <c r="A42" s="32" t="s">
        <v>45</v>
      </c>
      <c r="B42" s="50">
        <f>C42+D42</f>
        <v>2758.6</v>
      </c>
      <c r="C42" s="52">
        <v>2558.6</v>
      </c>
      <c r="D42" s="52">
        <v>200</v>
      </c>
      <c r="E42" s="41">
        <f t="shared" si="0"/>
        <v>2758.6</v>
      </c>
      <c r="F42" s="41">
        <f t="shared" si="1"/>
        <v>0</v>
      </c>
    </row>
    <row r="43" spans="1:6" s="21" customFormat="1" ht="12.75" hidden="1">
      <c r="A43" s="32" t="s">
        <v>83</v>
      </c>
      <c r="B43" s="50">
        <v>15557.6</v>
      </c>
      <c r="C43" s="52">
        <v>6630.8</v>
      </c>
      <c r="D43" s="52">
        <v>8926.8</v>
      </c>
      <c r="E43" s="41">
        <f t="shared" si="0"/>
        <v>15557.599999999999</v>
      </c>
      <c r="F43" s="41">
        <f t="shared" si="1"/>
        <v>0</v>
      </c>
    </row>
    <row r="44" spans="1:6" s="21" customFormat="1" ht="12.75" hidden="1">
      <c r="A44" s="32" t="s">
        <v>46</v>
      </c>
      <c r="B44" s="50">
        <v>2665.02</v>
      </c>
      <c r="C44" s="42">
        <v>2665.02</v>
      </c>
      <c r="D44" s="42">
        <v>0</v>
      </c>
      <c r="E44" s="41">
        <f t="shared" si="0"/>
        <v>2665.02</v>
      </c>
      <c r="F44" s="41">
        <f t="shared" si="1"/>
        <v>0</v>
      </c>
    </row>
    <row r="45" spans="1:6" s="4" customFormat="1" ht="24" customHeight="1" hidden="1">
      <c r="A45" s="31" t="s">
        <v>47</v>
      </c>
      <c r="B45" s="51">
        <v>2335.3</v>
      </c>
      <c r="C45" s="51">
        <v>2335.3</v>
      </c>
      <c r="D45" s="51">
        <v>2335.3</v>
      </c>
      <c r="E45" s="41">
        <f t="shared" si="0"/>
        <v>4670.6</v>
      </c>
      <c r="F45" s="41">
        <f t="shared" si="1"/>
        <v>-2335.3</v>
      </c>
    </row>
    <row r="46" spans="1:6" s="22" customFormat="1" ht="12.75" hidden="1">
      <c r="A46" s="32" t="s">
        <v>48</v>
      </c>
      <c r="B46" s="50">
        <v>2335.3</v>
      </c>
      <c r="C46" s="52">
        <v>2335.3</v>
      </c>
      <c r="D46" s="52">
        <v>2335.3</v>
      </c>
      <c r="E46" s="41">
        <f t="shared" si="0"/>
        <v>4670.6</v>
      </c>
      <c r="F46" s="41">
        <f t="shared" si="1"/>
        <v>-2335.3</v>
      </c>
    </row>
    <row r="47" spans="1:6" s="4" customFormat="1" ht="31.5" customHeight="1" hidden="1">
      <c r="A47" s="31" t="s">
        <v>49</v>
      </c>
      <c r="B47" s="51">
        <v>2388</v>
      </c>
      <c r="C47" s="51">
        <v>2388</v>
      </c>
      <c r="D47" s="40"/>
      <c r="E47" s="41">
        <f t="shared" si="0"/>
        <v>2388</v>
      </c>
      <c r="F47" s="41">
        <f t="shared" si="1"/>
        <v>0</v>
      </c>
    </row>
    <row r="48" spans="1:6" s="4" customFormat="1" ht="16.5" customHeight="1" hidden="1">
      <c r="A48" s="31" t="s">
        <v>50</v>
      </c>
      <c r="B48" s="40">
        <f>B49+B50+B51+B52</f>
        <v>21758.899999999998</v>
      </c>
      <c r="C48" s="40">
        <f>C49+C50+C51+C52</f>
        <v>21758.899999999998</v>
      </c>
      <c r="D48" s="40"/>
      <c r="E48" s="41">
        <f t="shared" si="0"/>
        <v>21758.899999999998</v>
      </c>
      <c r="F48" s="41">
        <f t="shared" si="1"/>
        <v>0</v>
      </c>
    </row>
    <row r="49" spans="1:6" s="21" customFormat="1" ht="12.75" hidden="1">
      <c r="A49" s="32" t="s">
        <v>51</v>
      </c>
      <c r="B49" s="52">
        <v>19200</v>
      </c>
      <c r="C49" s="52">
        <v>19200</v>
      </c>
      <c r="D49" s="42"/>
      <c r="E49" s="41">
        <f t="shared" si="0"/>
        <v>19200</v>
      </c>
      <c r="F49" s="41">
        <f t="shared" si="1"/>
        <v>0</v>
      </c>
    </row>
    <row r="50" spans="1:6" s="21" customFormat="1" ht="11.25" customHeight="1" hidden="1">
      <c r="A50" s="32" t="s">
        <v>52</v>
      </c>
      <c r="B50" s="52">
        <v>753.8</v>
      </c>
      <c r="C50" s="52">
        <v>753.8</v>
      </c>
      <c r="D50" s="42"/>
      <c r="E50" s="41">
        <f t="shared" si="0"/>
        <v>753.8</v>
      </c>
      <c r="F50" s="41">
        <f t="shared" si="1"/>
        <v>0</v>
      </c>
    </row>
    <row r="51" spans="1:6" s="21" customFormat="1" ht="11.25" customHeight="1" hidden="1">
      <c r="A51" s="32" t="s">
        <v>73</v>
      </c>
      <c r="B51" s="52">
        <v>1805.1</v>
      </c>
      <c r="C51" s="52">
        <v>1805.1</v>
      </c>
      <c r="D51" s="42"/>
      <c r="E51" s="41">
        <f t="shared" si="0"/>
        <v>1805.1</v>
      </c>
      <c r="F51" s="41">
        <f t="shared" si="1"/>
        <v>0</v>
      </c>
    </row>
    <row r="52" spans="1:6" s="21" customFormat="1" ht="11.25" customHeight="1" hidden="1">
      <c r="A52" s="32" t="s">
        <v>72</v>
      </c>
      <c r="B52" s="42">
        <v>0</v>
      </c>
      <c r="C52" s="52">
        <v>0</v>
      </c>
      <c r="D52" s="42"/>
      <c r="E52" s="41">
        <f t="shared" si="0"/>
        <v>0</v>
      </c>
      <c r="F52" s="41">
        <f t="shared" si="1"/>
        <v>0</v>
      </c>
    </row>
    <row r="53" spans="1:6" s="4" customFormat="1" ht="18" customHeight="1" hidden="1">
      <c r="A53" s="31" t="s">
        <v>53</v>
      </c>
      <c r="B53" s="40">
        <f>B54+B55+B56</f>
        <v>16070</v>
      </c>
      <c r="C53" s="40">
        <f>C54+C55+C56</f>
        <v>772</v>
      </c>
      <c r="D53" s="40">
        <v>15298</v>
      </c>
      <c r="E53" s="41">
        <f t="shared" si="0"/>
        <v>16070</v>
      </c>
      <c r="F53" s="41">
        <f t="shared" si="1"/>
        <v>0</v>
      </c>
    </row>
    <row r="54" spans="1:6" s="21" customFormat="1" ht="12.75" hidden="1">
      <c r="A54" s="32" t="s">
        <v>54</v>
      </c>
      <c r="B54" s="52">
        <f>C54+D54</f>
        <v>772</v>
      </c>
      <c r="C54" s="52">
        <v>772</v>
      </c>
      <c r="D54" s="42"/>
      <c r="E54" s="41">
        <f t="shared" si="0"/>
        <v>772</v>
      </c>
      <c r="F54" s="41">
        <f t="shared" si="1"/>
        <v>0</v>
      </c>
    </row>
    <row r="55" spans="1:6" s="21" customFormat="1" ht="12.75" hidden="1">
      <c r="A55" s="32" t="s">
        <v>55</v>
      </c>
      <c r="B55" s="42">
        <v>0</v>
      </c>
      <c r="C55" s="42">
        <v>0</v>
      </c>
      <c r="D55" s="42"/>
      <c r="E55" s="41">
        <f t="shared" si="0"/>
        <v>0</v>
      </c>
      <c r="F55" s="41">
        <f t="shared" si="1"/>
        <v>0</v>
      </c>
    </row>
    <row r="56" spans="1:6" s="21" customFormat="1" ht="12.75" hidden="1">
      <c r="A56" s="32" t="s">
        <v>56</v>
      </c>
      <c r="B56" s="52">
        <v>15298</v>
      </c>
      <c r="C56" s="42">
        <v>0</v>
      </c>
      <c r="D56" s="52">
        <v>15298</v>
      </c>
      <c r="E56" s="41">
        <f t="shared" si="0"/>
        <v>15298</v>
      </c>
      <c r="F56" s="41">
        <f t="shared" si="1"/>
        <v>0</v>
      </c>
    </row>
    <row r="57" spans="1:6" s="23" customFormat="1" ht="19.5" customHeight="1" hidden="1">
      <c r="A57" s="31" t="s">
        <v>57</v>
      </c>
      <c r="B57" s="51">
        <v>492</v>
      </c>
      <c r="C57" s="43">
        <v>492</v>
      </c>
      <c r="D57" s="43"/>
      <c r="E57" s="41">
        <f t="shared" si="0"/>
        <v>492</v>
      </c>
      <c r="F57" s="41">
        <f t="shared" si="1"/>
        <v>0</v>
      </c>
    </row>
    <row r="58" spans="1:6" s="4" customFormat="1" ht="19.5" customHeight="1" hidden="1">
      <c r="A58" s="31" t="s">
        <v>58</v>
      </c>
      <c r="B58" s="40">
        <f>C58+D58</f>
        <v>399920.7</v>
      </c>
      <c r="C58" s="40">
        <f>C59+C60+C61+C62+C63+C64</f>
        <v>399920.7</v>
      </c>
      <c r="D58" s="40"/>
      <c r="E58" s="41">
        <f t="shared" si="0"/>
        <v>399920.7</v>
      </c>
      <c r="F58" s="41">
        <f t="shared" si="1"/>
        <v>0</v>
      </c>
    </row>
    <row r="59" spans="1:6" s="21" customFormat="1" ht="12.75" hidden="1">
      <c r="A59" s="32" t="s">
        <v>59</v>
      </c>
      <c r="B59" s="52">
        <v>370190.9</v>
      </c>
      <c r="C59" s="52">
        <f aca="true" t="shared" si="2" ref="C59:C64">B59</f>
        <v>370190.9</v>
      </c>
      <c r="D59" s="42"/>
      <c r="E59" s="41">
        <f t="shared" si="0"/>
        <v>370190.9</v>
      </c>
      <c r="F59" s="41">
        <f t="shared" si="1"/>
        <v>0</v>
      </c>
    </row>
    <row r="60" spans="1:6" s="21" customFormat="1" ht="12.75" hidden="1">
      <c r="A60" s="32" t="s">
        <v>60</v>
      </c>
      <c r="B60" s="52">
        <v>656</v>
      </c>
      <c r="C60" s="52">
        <f t="shared" si="2"/>
        <v>656</v>
      </c>
      <c r="D60" s="42"/>
      <c r="E60" s="41">
        <f t="shared" si="0"/>
        <v>656</v>
      </c>
      <c r="F60" s="41">
        <f t="shared" si="1"/>
        <v>0</v>
      </c>
    </row>
    <row r="61" spans="1:6" s="21" customFormat="1" ht="12.75" hidden="1">
      <c r="A61" s="32" t="s">
        <v>76</v>
      </c>
      <c r="B61" s="52">
        <v>3588.6</v>
      </c>
      <c r="C61" s="52">
        <f t="shared" si="2"/>
        <v>3588.6</v>
      </c>
      <c r="D61" s="42"/>
      <c r="E61" s="41">
        <f t="shared" si="0"/>
        <v>3588.6</v>
      </c>
      <c r="F61" s="41">
        <f t="shared" si="1"/>
        <v>0</v>
      </c>
    </row>
    <row r="62" spans="1:6" s="21" customFormat="1" ht="12.75" hidden="1">
      <c r="A62" s="32" t="s">
        <v>74</v>
      </c>
      <c r="B62" s="52">
        <v>4663.6</v>
      </c>
      <c r="C62" s="52">
        <f t="shared" si="2"/>
        <v>4663.6</v>
      </c>
      <c r="D62" s="42"/>
      <c r="E62" s="41">
        <f t="shared" si="0"/>
        <v>4663.6</v>
      </c>
      <c r="F62" s="41">
        <f t="shared" si="1"/>
        <v>0</v>
      </c>
    </row>
    <row r="63" spans="1:6" s="21" customFormat="1" ht="12.75" hidden="1">
      <c r="A63" s="32" t="s">
        <v>79</v>
      </c>
      <c r="B63" s="52">
        <v>16092.7</v>
      </c>
      <c r="C63" s="52">
        <f t="shared" si="2"/>
        <v>16092.7</v>
      </c>
      <c r="D63" s="42"/>
      <c r="E63" s="41">
        <f t="shared" si="0"/>
        <v>16092.7</v>
      </c>
      <c r="F63" s="41">
        <f t="shared" si="1"/>
        <v>0</v>
      </c>
    </row>
    <row r="64" spans="1:6" s="21" customFormat="1" ht="12.75" hidden="1">
      <c r="A64" s="32" t="s">
        <v>80</v>
      </c>
      <c r="B64" s="52">
        <v>4728.9</v>
      </c>
      <c r="C64" s="52">
        <f t="shared" si="2"/>
        <v>4728.9</v>
      </c>
      <c r="D64" s="42"/>
      <c r="E64" s="41">
        <f t="shared" si="0"/>
        <v>4728.9</v>
      </c>
      <c r="F64" s="41">
        <f t="shared" si="1"/>
        <v>0</v>
      </c>
    </row>
    <row r="65" spans="1:6" s="4" customFormat="1" ht="16.5" customHeight="1" hidden="1">
      <c r="A65" s="31" t="s">
        <v>61</v>
      </c>
      <c r="B65" s="40">
        <v>86292.2</v>
      </c>
      <c r="C65" s="40">
        <v>79891.7</v>
      </c>
      <c r="D65" s="40">
        <v>6400.5</v>
      </c>
      <c r="E65" s="41">
        <f t="shared" si="0"/>
        <v>86292.2</v>
      </c>
      <c r="F65" s="41">
        <f t="shared" si="1"/>
        <v>0</v>
      </c>
    </row>
    <row r="66" spans="1:6" s="4" customFormat="1" ht="22.5" customHeight="1" hidden="1">
      <c r="A66" s="31" t="s">
        <v>62</v>
      </c>
      <c r="B66" s="51">
        <v>327.8</v>
      </c>
      <c r="C66" s="51">
        <v>327.8</v>
      </c>
      <c r="D66" s="40"/>
      <c r="E66" s="41">
        <f t="shared" si="0"/>
        <v>327.8</v>
      </c>
      <c r="F66" s="41">
        <f t="shared" si="1"/>
        <v>0</v>
      </c>
    </row>
    <row r="67" spans="1:6" s="4" customFormat="1" ht="17.25" customHeight="1" hidden="1">
      <c r="A67" s="31" t="s">
        <v>63</v>
      </c>
      <c r="B67" s="40">
        <f>B68+B69+B70+B71</f>
        <v>18098.4</v>
      </c>
      <c r="C67" s="40">
        <f>C68+C69+C70+C71</f>
        <v>18098.4</v>
      </c>
      <c r="D67" s="40">
        <f>D68+D69+D70</f>
        <v>0</v>
      </c>
      <c r="E67" s="41">
        <f t="shared" si="0"/>
        <v>18098.4</v>
      </c>
      <c r="F67" s="41">
        <f t="shared" si="1"/>
        <v>0</v>
      </c>
    </row>
    <row r="68" spans="1:6" s="21" customFormat="1" ht="12.75" hidden="1">
      <c r="A68" s="32" t="s">
        <v>64</v>
      </c>
      <c r="B68" s="54">
        <v>2726.7</v>
      </c>
      <c r="C68" s="54">
        <v>2726.7</v>
      </c>
      <c r="D68" s="42"/>
      <c r="E68" s="41">
        <f t="shared" si="0"/>
        <v>2726.7</v>
      </c>
      <c r="F68" s="41">
        <f t="shared" si="1"/>
        <v>0</v>
      </c>
    </row>
    <row r="69" spans="1:6" s="21" customFormat="1" ht="12.75" hidden="1">
      <c r="A69" s="32" t="s">
        <v>81</v>
      </c>
      <c r="B69" s="52">
        <v>1783.2</v>
      </c>
      <c r="C69" s="52">
        <v>1783.2</v>
      </c>
      <c r="D69" s="42"/>
      <c r="E69" s="41">
        <f t="shared" si="0"/>
        <v>1783.2</v>
      </c>
      <c r="F69" s="41">
        <f t="shared" si="1"/>
        <v>0</v>
      </c>
    </row>
    <row r="70" spans="1:6" s="21" customFormat="1" ht="12.75" hidden="1">
      <c r="A70" s="32" t="s">
        <v>71</v>
      </c>
      <c r="B70" s="52">
        <f>C70+D70</f>
        <v>5810</v>
      </c>
      <c r="C70" s="52">
        <v>5810</v>
      </c>
      <c r="D70" s="42"/>
      <c r="E70" s="41">
        <f t="shared" si="0"/>
        <v>5810</v>
      </c>
      <c r="F70" s="41">
        <f t="shared" si="1"/>
        <v>0</v>
      </c>
    </row>
    <row r="71" spans="1:6" s="21" customFormat="1" ht="29.25" customHeight="1" hidden="1">
      <c r="A71" s="32" t="s">
        <v>75</v>
      </c>
      <c r="B71" s="52">
        <v>7778.5</v>
      </c>
      <c r="C71" s="52">
        <v>7778.5</v>
      </c>
      <c r="D71" s="42"/>
      <c r="E71" s="41">
        <f t="shared" si="0"/>
        <v>7778.5</v>
      </c>
      <c r="F71" s="41">
        <f t="shared" si="1"/>
        <v>0</v>
      </c>
    </row>
    <row r="72" spans="1:6" s="4" customFormat="1" ht="16.5" customHeight="1" hidden="1">
      <c r="A72" s="31" t="s">
        <v>65</v>
      </c>
      <c r="B72" s="51">
        <v>53820.6</v>
      </c>
      <c r="C72" s="51">
        <v>53820.6</v>
      </c>
      <c r="D72" s="40"/>
      <c r="E72" s="41">
        <f t="shared" si="0"/>
        <v>53820.6</v>
      </c>
      <c r="F72" s="41">
        <f t="shared" si="1"/>
        <v>0</v>
      </c>
    </row>
    <row r="73" spans="1:6" s="4" customFormat="1" ht="12.75" hidden="1">
      <c r="A73" s="31" t="s">
        <v>66</v>
      </c>
      <c r="B73" s="40"/>
      <c r="C73" s="40"/>
      <c r="D73" s="40"/>
      <c r="E73" s="41">
        <f t="shared" si="0"/>
        <v>0</v>
      </c>
      <c r="F73" s="41">
        <f t="shared" si="1"/>
        <v>0</v>
      </c>
    </row>
    <row r="74" spans="1:6" s="4" customFormat="1" ht="12.75" hidden="1">
      <c r="A74" s="31" t="s">
        <v>82</v>
      </c>
      <c r="B74" s="51">
        <v>16902</v>
      </c>
      <c r="C74" s="51">
        <v>13534</v>
      </c>
      <c r="D74" s="51">
        <v>3368</v>
      </c>
      <c r="E74" s="41">
        <f t="shared" si="0"/>
        <v>16902</v>
      </c>
      <c r="F74" s="41">
        <f t="shared" si="1"/>
        <v>0</v>
      </c>
    </row>
    <row r="75" spans="1:6" s="4" customFormat="1" ht="12.75" hidden="1">
      <c r="A75" s="31" t="s">
        <v>67</v>
      </c>
      <c r="B75" s="40"/>
      <c r="C75" s="40"/>
      <c r="D75" s="40"/>
      <c r="E75" s="41">
        <f t="shared" si="0"/>
        <v>0</v>
      </c>
      <c r="F75" s="41">
        <f t="shared" si="1"/>
        <v>0</v>
      </c>
    </row>
    <row r="76" spans="1:6" s="4" customFormat="1" ht="12.75" hidden="1">
      <c r="A76" s="31" t="s">
        <v>68</v>
      </c>
      <c r="B76" s="51">
        <v>201.1</v>
      </c>
      <c r="C76" s="40">
        <v>24552.7</v>
      </c>
      <c r="D76" s="40">
        <v>6728.5</v>
      </c>
      <c r="E76" s="41">
        <f t="shared" si="0"/>
        <v>31281.2</v>
      </c>
      <c r="F76" s="41">
        <f t="shared" si="1"/>
        <v>-31080.100000000002</v>
      </c>
    </row>
    <row r="77" spans="1:6" s="24" customFormat="1" ht="15.75" customHeight="1" hidden="1">
      <c r="A77" s="33" t="s">
        <v>69</v>
      </c>
      <c r="B77" s="53">
        <v>201.1</v>
      </c>
      <c r="C77" s="45"/>
      <c r="D77" s="44">
        <v>201.1</v>
      </c>
      <c r="E77" s="41">
        <f t="shared" si="0"/>
        <v>201.1</v>
      </c>
      <c r="F77" s="41">
        <f t="shared" si="1"/>
        <v>0</v>
      </c>
    </row>
    <row r="78" spans="1:6" s="24" customFormat="1" ht="25.5" hidden="1">
      <c r="A78" s="33" t="s">
        <v>70</v>
      </c>
      <c r="B78" s="46" t="s">
        <v>13</v>
      </c>
      <c r="C78" s="44">
        <v>24552.7</v>
      </c>
      <c r="D78" s="46" t="s">
        <v>13</v>
      </c>
      <c r="E78" s="41" t="e">
        <f t="shared" si="0"/>
        <v>#VALUE!</v>
      </c>
      <c r="F78" s="41" t="e">
        <f t="shared" si="1"/>
        <v>#VALUE!</v>
      </c>
    </row>
    <row r="79" spans="1:6" s="24" customFormat="1" ht="12.75" hidden="1">
      <c r="A79" s="33"/>
      <c r="B79" s="46" t="s">
        <v>13</v>
      </c>
      <c r="C79" s="44"/>
      <c r="D79" s="46" t="s">
        <v>13</v>
      </c>
      <c r="E79" s="41" t="e">
        <f t="shared" si="0"/>
        <v>#VALUE!</v>
      </c>
      <c r="F79" s="41" t="e">
        <f t="shared" si="1"/>
        <v>#VALUE!</v>
      </c>
    </row>
    <row r="80" spans="1:6" s="25" customFormat="1" ht="19.5" customHeight="1" hidden="1">
      <c r="A80" s="34" t="s">
        <v>18</v>
      </c>
      <c r="B80" s="47">
        <f>B75+B73+B72+B67+B66+B65+B58+B57+B53+B48+B47+B45+B40+B76+B74</f>
        <v>689724.52</v>
      </c>
      <c r="C80" s="47">
        <f>C40+C45+C47+C48+C53+C57+C58+C65+C67+C72+C73+C75+C76+C66+C74</f>
        <v>659483.12</v>
      </c>
      <c r="D80" s="47">
        <f>D40+D45+D53+D65+D76+D74</f>
        <v>63656.8</v>
      </c>
      <c r="E80" s="41">
        <f t="shared" si="0"/>
        <v>723139.92</v>
      </c>
      <c r="F80" s="41">
        <f t="shared" si="1"/>
        <v>-33415.40000000002</v>
      </c>
    </row>
    <row r="81" spans="1:6" s="16" customFormat="1" ht="12.75" hidden="1">
      <c r="A81" s="35" t="s">
        <v>19</v>
      </c>
      <c r="B81" s="36">
        <f>B37-B80</f>
        <v>30690.099999999977</v>
      </c>
      <c r="C81" s="36">
        <f>C37-C80</f>
        <v>30970.099999999977</v>
      </c>
      <c r="D81" s="36">
        <f>D37-D80</f>
        <v>-3</v>
      </c>
      <c r="E81" s="41">
        <f t="shared" si="0"/>
        <v>30967.099999999977</v>
      </c>
      <c r="F81" s="41">
        <f t="shared" si="1"/>
        <v>-277</v>
      </c>
    </row>
    <row r="82" spans="1:4" ht="3" customHeight="1" hidden="1">
      <c r="A82" s="37"/>
      <c r="B82" s="38"/>
      <c r="C82" s="38"/>
      <c r="D82" s="38"/>
    </row>
    <row r="83" spans="1:4" ht="12.75" hidden="1">
      <c r="A83" s="39"/>
      <c r="B83" s="38"/>
      <c r="C83" s="38">
        <f>C80+C81</f>
        <v>690453.22</v>
      </c>
      <c r="D83" s="38"/>
    </row>
    <row r="84" spans="1:4" ht="12.75">
      <c r="A84" s="30" t="s">
        <v>42</v>
      </c>
      <c r="B84" s="29"/>
      <c r="C84" s="29"/>
      <c r="D84" s="29"/>
    </row>
    <row r="85" spans="1:4" s="56" customFormat="1" ht="12.75">
      <c r="A85" s="31" t="s">
        <v>43</v>
      </c>
      <c r="B85" s="40">
        <f>C85+D85</f>
        <v>71609.51999999999</v>
      </c>
      <c r="C85" s="40">
        <v>42363.02</v>
      </c>
      <c r="D85" s="40">
        <f>D86+D87+D88</f>
        <v>29246.5</v>
      </c>
    </row>
    <row r="86" spans="1:4" ht="12.75">
      <c r="A86" s="32" t="s">
        <v>44</v>
      </c>
      <c r="B86" s="55">
        <f aca="true" t="shared" si="3" ref="B86:B120">C86+D86</f>
        <v>47564.3</v>
      </c>
      <c r="C86" s="42">
        <v>27444.6</v>
      </c>
      <c r="D86" s="42">
        <v>20119.7</v>
      </c>
    </row>
    <row r="87" spans="1:4" ht="12.75">
      <c r="A87" s="32" t="s">
        <v>45</v>
      </c>
      <c r="B87" s="55">
        <f t="shared" si="3"/>
        <v>2758.6</v>
      </c>
      <c r="C87" s="42">
        <v>2558.6</v>
      </c>
      <c r="D87" s="42">
        <v>200</v>
      </c>
    </row>
    <row r="88" spans="1:4" ht="12.75">
      <c r="A88" s="32" t="s">
        <v>46</v>
      </c>
      <c r="B88" s="55">
        <f t="shared" si="3"/>
        <v>21286.62</v>
      </c>
      <c r="C88" s="42">
        <v>12359.82</v>
      </c>
      <c r="D88" s="42">
        <v>8926.8</v>
      </c>
    </row>
    <row r="89" spans="1:4" s="56" customFormat="1" ht="12.75">
      <c r="A89" s="31" t="s">
        <v>47</v>
      </c>
      <c r="B89" s="40">
        <v>2335.3</v>
      </c>
      <c r="C89" s="40">
        <v>2335.3</v>
      </c>
      <c r="D89" s="40">
        <v>2335.3</v>
      </c>
    </row>
    <row r="90" spans="1:4" ht="12.75">
      <c r="A90" s="32" t="s">
        <v>48</v>
      </c>
      <c r="B90" s="55">
        <v>2335.3</v>
      </c>
      <c r="C90" s="42">
        <v>2335.3</v>
      </c>
      <c r="D90" s="42">
        <v>2335.3</v>
      </c>
    </row>
    <row r="91" spans="1:4" s="56" customFormat="1" ht="25.5">
      <c r="A91" s="31" t="s">
        <v>49</v>
      </c>
      <c r="B91" s="40">
        <f t="shared" si="3"/>
        <v>2388</v>
      </c>
      <c r="C91" s="40">
        <v>2388</v>
      </c>
      <c r="D91" s="40"/>
    </row>
    <row r="92" spans="1:4" ht="12.75">
      <c r="A92" s="31" t="s">
        <v>50</v>
      </c>
      <c r="B92" s="40">
        <f t="shared" si="3"/>
        <v>25729.999999999996</v>
      </c>
      <c r="C92" s="40">
        <f>C93+C94+C95+C96</f>
        <v>25729.999999999996</v>
      </c>
      <c r="D92" s="55"/>
    </row>
    <row r="93" spans="1:4" ht="12.75">
      <c r="A93" s="32" t="s">
        <v>51</v>
      </c>
      <c r="B93" s="55">
        <f t="shared" si="3"/>
        <v>19200</v>
      </c>
      <c r="C93" s="42">
        <v>19200</v>
      </c>
      <c r="D93" s="42"/>
    </row>
    <row r="94" spans="1:4" ht="12.75">
      <c r="A94" s="32" t="s">
        <v>52</v>
      </c>
      <c r="B94" s="55">
        <f t="shared" si="3"/>
        <v>753.8</v>
      </c>
      <c r="C94" s="42">
        <v>753.8</v>
      </c>
      <c r="D94" s="42"/>
    </row>
    <row r="95" spans="1:4" ht="12.75">
      <c r="A95" s="32" t="s">
        <v>86</v>
      </c>
      <c r="B95" s="55">
        <f t="shared" si="3"/>
        <v>1805.1</v>
      </c>
      <c r="C95" s="42">
        <v>1805.1</v>
      </c>
      <c r="D95" s="42"/>
    </row>
    <row r="96" spans="1:4" ht="12.75">
      <c r="A96" s="32" t="s">
        <v>72</v>
      </c>
      <c r="B96" s="55">
        <f t="shared" si="3"/>
        <v>3971.1</v>
      </c>
      <c r="C96" s="42">
        <v>3971.1</v>
      </c>
      <c r="D96" s="42"/>
    </row>
    <row r="97" spans="1:4" s="56" customFormat="1" ht="12.75">
      <c r="A97" s="31" t="s">
        <v>53</v>
      </c>
      <c r="B97" s="40">
        <f t="shared" si="3"/>
        <v>37979.8</v>
      </c>
      <c r="C97" s="40">
        <f>C98+C100+C101+C102</f>
        <v>22681.8</v>
      </c>
      <c r="D97" s="40">
        <v>15298</v>
      </c>
    </row>
    <row r="98" spans="1:4" ht="12.75">
      <c r="A98" s="32" t="s">
        <v>54</v>
      </c>
      <c r="B98" s="55">
        <f t="shared" si="3"/>
        <v>772</v>
      </c>
      <c r="C98" s="42">
        <v>772</v>
      </c>
      <c r="D98" s="42"/>
    </row>
    <row r="99" spans="1:4" ht="12.75" hidden="1">
      <c r="A99" s="32"/>
      <c r="B99" s="55">
        <f t="shared" si="3"/>
        <v>0</v>
      </c>
      <c r="C99" s="42"/>
      <c r="D99" s="42"/>
    </row>
    <row r="100" spans="1:4" ht="12.75">
      <c r="A100" s="32" t="s">
        <v>56</v>
      </c>
      <c r="B100" s="55">
        <f t="shared" si="3"/>
        <v>15298</v>
      </c>
      <c r="C100" s="42">
        <v>0</v>
      </c>
      <c r="D100" s="42">
        <v>15298</v>
      </c>
    </row>
    <row r="101" spans="1:4" ht="12.75">
      <c r="A101" s="32" t="s">
        <v>89</v>
      </c>
      <c r="B101" s="55">
        <f>C101</f>
        <v>4000</v>
      </c>
      <c r="C101" s="42">
        <v>4000</v>
      </c>
      <c r="D101" s="42"/>
    </row>
    <row r="102" spans="1:4" ht="12.75">
      <c r="A102" s="32" t="s">
        <v>90</v>
      </c>
      <c r="B102" s="55">
        <f>C102</f>
        <v>17909.8</v>
      </c>
      <c r="C102" s="42">
        <v>17909.8</v>
      </c>
      <c r="D102" s="42"/>
    </row>
    <row r="103" spans="1:4" s="56" customFormat="1" ht="12.75">
      <c r="A103" s="31" t="s">
        <v>57</v>
      </c>
      <c r="B103" s="40">
        <f t="shared" si="3"/>
        <v>492</v>
      </c>
      <c r="C103" s="43">
        <v>492</v>
      </c>
      <c r="D103" s="43"/>
    </row>
    <row r="104" spans="1:4" s="56" customFormat="1" ht="12.75">
      <c r="A104" s="31" t="s">
        <v>58</v>
      </c>
      <c r="B104" s="40">
        <f t="shared" si="3"/>
        <v>409474.1</v>
      </c>
      <c r="C104" s="40">
        <f>C105+C106+C107+C108+C109+C110</f>
        <v>409474.1</v>
      </c>
      <c r="D104" s="40"/>
    </row>
    <row r="105" spans="1:6" ht="12.75">
      <c r="A105" s="32" t="s">
        <v>59</v>
      </c>
      <c r="B105" s="55">
        <f t="shared" si="3"/>
        <v>376283.6</v>
      </c>
      <c r="C105" s="42">
        <v>376283.6</v>
      </c>
      <c r="D105" s="42"/>
      <c r="F105" s="2"/>
    </row>
    <row r="106" spans="1:4" ht="12.75">
      <c r="A106" s="32" t="s">
        <v>60</v>
      </c>
      <c r="B106" s="55">
        <f t="shared" si="3"/>
        <v>656</v>
      </c>
      <c r="C106" s="42">
        <v>656</v>
      </c>
      <c r="D106" s="42"/>
    </row>
    <row r="107" spans="1:7" ht="12.75">
      <c r="A107" s="32" t="s">
        <v>76</v>
      </c>
      <c r="B107" s="55">
        <f t="shared" si="3"/>
        <v>3624.9</v>
      </c>
      <c r="C107" s="42">
        <v>3624.9</v>
      </c>
      <c r="D107" s="42"/>
      <c r="G107" s="2"/>
    </row>
    <row r="108" spans="1:4" ht="12.75">
      <c r="A108" s="32" t="s">
        <v>74</v>
      </c>
      <c r="B108" s="55">
        <f t="shared" si="3"/>
        <v>4663.6</v>
      </c>
      <c r="C108" s="42">
        <v>4663.6</v>
      </c>
      <c r="D108" s="42"/>
    </row>
    <row r="109" spans="1:4" ht="12.75">
      <c r="A109" s="32" t="s">
        <v>79</v>
      </c>
      <c r="B109" s="55">
        <f t="shared" si="3"/>
        <v>16092.7</v>
      </c>
      <c r="C109" s="42">
        <v>16092.7</v>
      </c>
      <c r="D109" s="42"/>
    </row>
    <row r="110" spans="1:4" ht="12.75">
      <c r="A110" s="32" t="s">
        <v>80</v>
      </c>
      <c r="B110" s="55">
        <f t="shared" si="3"/>
        <v>8153.3</v>
      </c>
      <c r="C110" s="42">
        <v>8153.3</v>
      </c>
      <c r="D110" s="42"/>
    </row>
    <row r="111" spans="1:4" s="56" customFormat="1" ht="12.75">
      <c r="A111" s="31" t="s">
        <v>61</v>
      </c>
      <c r="B111" s="40">
        <f t="shared" si="3"/>
        <v>89984.2</v>
      </c>
      <c r="C111" s="40">
        <v>80215.7</v>
      </c>
      <c r="D111" s="40">
        <v>9768.5</v>
      </c>
    </row>
    <row r="112" spans="1:4" s="56" customFormat="1" ht="12.75">
      <c r="A112" s="31" t="s">
        <v>62</v>
      </c>
      <c r="B112" s="40">
        <f t="shared" si="3"/>
        <v>327.8</v>
      </c>
      <c r="C112" s="40">
        <v>327.8</v>
      </c>
      <c r="D112" s="40"/>
    </row>
    <row r="113" spans="1:4" s="56" customFormat="1" ht="12.75">
      <c r="A113" s="31" t="s">
        <v>63</v>
      </c>
      <c r="B113" s="40">
        <f t="shared" si="3"/>
        <v>18098.4</v>
      </c>
      <c r="C113" s="40">
        <v>18098.4</v>
      </c>
      <c r="D113" s="40">
        <f>D114+D115+D116</f>
        <v>0</v>
      </c>
    </row>
    <row r="114" spans="1:4" ht="12.75">
      <c r="A114" s="32" t="s">
        <v>64</v>
      </c>
      <c r="B114" s="55">
        <f t="shared" si="3"/>
        <v>2726.7</v>
      </c>
      <c r="C114" s="42">
        <v>2726.7</v>
      </c>
      <c r="D114" s="42"/>
    </row>
    <row r="115" spans="1:4" ht="12.75">
      <c r="A115" s="32" t="s">
        <v>81</v>
      </c>
      <c r="B115" s="55">
        <f t="shared" si="3"/>
        <v>1783.2</v>
      </c>
      <c r="C115" s="42">
        <v>1783.2</v>
      </c>
      <c r="D115" s="42"/>
    </row>
    <row r="116" spans="1:4" ht="12.75">
      <c r="A116" s="32" t="s">
        <v>71</v>
      </c>
      <c r="B116" s="55">
        <f t="shared" si="3"/>
        <v>5810</v>
      </c>
      <c r="C116" s="42">
        <v>5810</v>
      </c>
      <c r="D116" s="42"/>
    </row>
    <row r="117" spans="1:4" ht="25.5">
      <c r="A117" s="32" t="s">
        <v>75</v>
      </c>
      <c r="B117" s="55">
        <f t="shared" si="3"/>
        <v>7778.5</v>
      </c>
      <c r="C117" s="42">
        <v>7778.5</v>
      </c>
      <c r="D117" s="42"/>
    </row>
    <row r="118" spans="1:6" s="56" customFormat="1" ht="12.75">
      <c r="A118" s="31" t="s">
        <v>65</v>
      </c>
      <c r="B118" s="40">
        <f t="shared" si="3"/>
        <v>61794.4</v>
      </c>
      <c r="C118" s="40">
        <v>61794.4</v>
      </c>
      <c r="D118" s="40"/>
      <c r="F118" s="57"/>
    </row>
    <row r="119" spans="1:4" s="56" customFormat="1" ht="12.75" hidden="1">
      <c r="A119" s="31"/>
      <c r="B119" s="40">
        <f t="shared" si="3"/>
        <v>0</v>
      </c>
      <c r="C119" s="40"/>
      <c r="D119" s="40"/>
    </row>
    <row r="120" spans="1:4" s="56" customFormat="1" ht="12.75">
      <c r="A120" s="31" t="s">
        <v>67</v>
      </c>
      <c r="B120" s="40">
        <f t="shared" si="3"/>
        <v>0</v>
      </c>
      <c r="C120" s="40">
        <v>0</v>
      </c>
      <c r="D120" s="40"/>
    </row>
    <row r="121" spans="1:4" s="56" customFormat="1" ht="12.75">
      <c r="A121" s="31" t="s">
        <v>68</v>
      </c>
      <c r="B121" s="40">
        <v>201.1</v>
      </c>
      <c r="C121" s="40">
        <v>24552.7</v>
      </c>
      <c r="D121" s="40">
        <v>6804.4</v>
      </c>
    </row>
    <row r="122" spans="1:4" ht="12.75">
      <c r="A122" s="33" t="s">
        <v>69</v>
      </c>
      <c r="B122" s="42">
        <v>201.1</v>
      </c>
      <c r="C122" s="55"/>
      <c r="D122" s="42">
        <v>201.1</v>
      </c>
    </row>
    <row r="123" spans="1:4" ht="25.5">
      <c r="A123" s="33" t="s">
        <v>70</v>
      </c>
      <c r="B123" s="46" t="s">
        <v>13</v>
      </c>
      <c r="C123" s="44">
        <v>24552.7</v>
      </c>
      <c r="D123" s="46" t="s">
        <v>13</v>
      </c>
    </row>
    <row r="124" spans="1:4" ht="12.75" hidden="1">
      <c r="A124" s="33"/>
      <c r="B124" s="46"/>
      <c r="C124" s="44"/>
      <c r="D124" s="46" t="s">
        <v>13</v>
      </c>
    </row>
    <row r="125" spans="1:4" ht="15.75">
      <c r="A125" s="34" t="s">
        <v>18</v>
      </c>
      <c r="B125" s="47">
        <f>B120+B119+B118+B113+B112+B111+B104+B103+B97+B92+B91+B89+B85+B122</f>
        <v>720414.62</v>
      </c>
      <c r="C125" s="47">
        <f>C120+C119+C118+C113+C112+C111+C104+C103+C97+C92+C91+C89+C85+C121</f>
        <v>690453.22</v>
      </c>
      <c r="D125" s="47">
        <f>D120+D119+D118+D113+D112+D111+D104+D103+D97+D92+D91+D89+D85+D121+D122</f>
        <v>63653.8</v>
      </c>
    </row>
    <row r="126" spans="1:4" ht="12.75">
      <c r="A126" s="35" t="s">
        <v>19</v>
      </c>
      <c r="B126" s="36">
        <f>B37-B125</f>
        <v>0</v>
      </c>
      <c r="C126" s="36">
        <f>C37-C125</f>
        <v>0</v>
      </c>
      <c r="D126" s="36">
        <f>D37-D125</f>
        <v>0</v>
      </c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20">
      <selection activeCell="C94" sqref="C94"/>
    </sheetView>
  </sheetViews>
  <sheetFormatPr defaultColWidth="9.140625" defaultRowHeight="12.75"/>
  <cols>
    <col min="1" max="1" width="58.8515625" style="1" customWidth="1"/>
    <col min="2" max="2" width="20.57421875" style="2" customWidth="1"/>
    <col min="3" max="3" width="17.421875" style="2" customWidth="1"/>
    <col min="4" max="4" width="15.421875" style="2" customWidth="1"/>
    <col min="5" max="5" width="10.8515625" style="0" bestFit="1" customWidth="1"/>
    <col min="6" max="6" width="9.57421875" style="0" bestFit="1" customWidth="1"/>
  </cols>
  <sheetData>
    <row r="1" spans="3:4" ht="12.75">
      <c r="C1" s="58" t="s">
        <v>24</v>
      </c>
      <c r="D1" s="58"/>
    </row>
    <row r="2" spans="1:4" ht="15.75">
      <c r="A2" s="59" t="s">
        <v>25</v>
      </c>
      <c r="B2" s="59"/>
      <c r="C2" s="59"/>
      <c r="D2" s="59"/>
    </row>
    <row r="3" spans="1:4" ht="12.75">
      <c r="A3" s="60" t="s">
        <v>26</v>
      </c>
      <c r="B3" s="60"/>
      <c r="C3" s="60"/>
      <c r="D3" s="60"/>
    </row>
    <row r="4" spans="1:4" ht="15.75">
      <c r="A4" s="59" t="s">
        <v>84</v>
      </c>
      <c r="B4" s="59"/>
      <c r="C4" s="59"/>
      <c r="D4" s="59"/>
    </row>
    <row r="5" ht="12.75">
      <c r="D5" s="3" t="s">
        <v>0</v>
      </c>
    </row>
    <row r="6" spans="1:4" s="4" customFormat="1" ht="18" customHeight="1">
      <c r="A6" s="61" t="s">
        <v>27</v>
      </c>
      <c r="B6" s="62" t="s">
        <v>28</v>
      </c>
      <c r="C6" s="63" t="s">
        <v>1</v>
      </c>
      <c r="D6" s="63"/>
    </row>
    <row r="7" spans="1:4" s="4" customFormat="1" ht="33" customHeight="1">
      <c r="A7" s="61"/>
      <c r="B7" s="62"/>
      <c r="C7" s="5" t="s">
        <v>29</v>
      </c>
      <c r="D7" s="5" t="s">
        <v>30</v>
      </c>
    </row>
    <row r="8" spans="1:4" ht="18.75" customHeight="1">
      <c r="A8" s="6" t="s">
        <v>2</v>
      </c>
      <c r="B8" s="26">
        <f>C8+D8</f>
        <v>185418.1</v>
      </c>
      <c r="C8" s="7">
        <v>173093.2</v>
      </c>
      <c r="D8" s="7">
        <v>12324.9</v>
      </c>
    </row>
    <row r="9" spans="1:4" ht="12.75">
      <c r="A9" s="8" t="s">
        <v>31</v>
      </c>
      <c r="B9" s="26"/>
      <c r="C9" s="9" t="s">
        <v>32</v>
      </c>
      <c r="D9" s="9"/>
    </row>
    <row r="10" spans="1:4" ht="12.75">
      <c r="A10" s="8" t="s">
        <v>33</v>
      </c>
      <c r="B10" s="26">
        <f>C10</f>
        <v>155386.5</v>
      </c>
      <c r="C10" s="7">
        <v>155386.5</v>
      </c>
      <c r="D10" s="9" t="s">
        <v>32</v>
      </c>
    </row>
    <row r="11" spans="1:4" ht="12.75">
      <c r="A11" s="48" t="s">
        <v>77</v>
      </c>
      <c r="B11" s="26">
        <v>1165</v>
      </c>
      <c r="C11" s="26">
        <v>1165</v>
      </c>
      <c r="D11" s="49"/>
    </row>
    <row r="12" spans="1:4" ht="15.75" customHeight="1">
      <c r="A12" s="48" t="s">
        <v>34</v>
      </c>
      <c r="B12" s="26">
        <v>185418.1</v>
      </c>
      <c r="C12" s="26">
        <v>173093.2</v>
      </c>
      <c r="D12" s="26">
        <v>12324.9</v>
      </c>
    </row>
    <row r="13" spans="1:4" ht="12.75">
      <c r="A13" s="6" t="s">
        <v>3</v>
      </c>
      <c r="B13" s="26">
        <v>5343</v>
      </c>
      <c r="C13" s="9" t="s">
        <v>32</v>
      </c>
      <c r="D13" s="7">
        <v>5343</v>
      </c>
    </row>
    <row r="14" spans="1:4" ht="12.75">
      <c r="A14" s="6" t="s">
        <v>22</v>
      </c>
      <c r="B14" s="26">
        <v>20100</v>
      </c>
      <c r="C14" s="7">
        <v>20100</v>
      </c>
      <c r="D14" s="7"/>
    </row>
    <row r="15" spans="1:4" ht="12.75">
      <c r="A15" s="6" t="s">
        <v>4</v>
      </c>
      <c r="B15" s="26">
        <v>18523</v>
      </c>
      <c r="C15" s="9" t="s">
        <v>32</v>
      </c>
      <c r="D15" s="7">
        <v>18523</v>
      </c>
    </row>
    <row r="16" spans="1:4" ht="12.75">
      <c r="A16" s="6" t="s">
        <v>5</v>
      </c>
      <c r="B16" s="26">
        <v>0</v>
      </c>
      <c r="C16" s="7">
        <v>0</v>
      </c>
      <c r="D16" s="9" t="s">
        <v>32</v>
      </c>
    </row>
    <row r="17" spans="1:4" ht="12.75">
      <c r="A17" s="6" t="s">
        <v>23</v>
      </c>
      <c r="B17" s="26">
        <v>3068</v>
      </c>
      <c r="C17" s="7">
        <v>3068</v>
      </c>
      <c r="D17" s="9" t="s">
        <v>32</v>
      </c>
    </row>
    <row r="18" spans="1:4" ht="12.75">
      <c r="A18" s="10" t="s">
        <v>6</v>
      </c>
      <c r="B18" s="26">
        <v>11498</v>
      </c>
      <c r="C18" s="7">
        <v>11498</v>
      </c>
      <c r="D18" s="9" t="s">
        <v>32</v>
      </c>
    </row>
    <row r="19" spans="1:4" ht="12.75">
      <c r="A19" s="6" t="s">
        <v>7</v>
      </c>
      <c r="B19" s="26">
        <v>1650</v>
      </c>
      <c r="C19" s="7">
        <v>825</v>
      </c>
      <c r="D19" s="7">
        <v>825</v>
      </c>
    </row>
    <row r="20" spans="1:4" ht="12.75">
      <c r="A20" s="6" t="s">
        <v>8</v>
      </c>
      <c r="B20" s="26">
        <v>1859</v>
      </c>
      <c r="C20" s="7">
        <f>B20-D20</f>
        <v>1837</v>
      </c>
      <c r="D20" s="7">
        <v>22</v>
      </c>
    </row>
    <row r="21" spans="1:4" ht="12.75">
      <c r="A21" s="6" t="s">
        <v>35</v>
      </c>
      <c r="B21" s="26">
        <v>0</v>
      </c>
      <c r="C21" s="7">
        <f>B21-D21</f>
        <v>0</v>
      </c>
      <c r="D21" s="7"/>
    </row>
    <row r="22" spans="1:4" ht="12.75">
      <c r="A22" s="6" t="s">
        <v>36</v>
      </c>
      <c r="B22" s="7">
        <v>0</v>
      </c>
      <c r="C22" s="7">
        <v>0</v>
      </c>
      <c r="D22" s="9" t="s">
        <v>32</v>
      </c>
    </row>
    <row r="23" spans="1:4" ht="15" customHeight="1">
      <c r="A23" s="6" t="s">
        <v>37</v>
      </c>
      <c r="B23" s="7">
        <f>C23+D23</f>
        <v>8356</v>
      </c>
      <c r="C23" s="7">
        <v>8014</v>
      </c>
      <c r="D23" s="7">
        <v>342</v>
      </c>
    </row>
    <row r="24" spans="1:4" ht="18" customHeight="1">
      <c r="A24" s="6" t="s">
        <v>38</v>
      </c>
      <c r="B24" s="7">
        <v>12</v>
      </c>
      <c r="C24" s="7">
        <v>12</v>
      </c>
      <c r="D24" s="9" t="s">
        <v>32</v>
      </c>
    </row>
    <row r="25" spans="1:4" ht="25.5">
      <c r="A25" s="6" t="s">
        <v>39</v>
      </c>
      <c r="B25" s="7"/>
      <c r="C25" s="7"/>
      <c r="D25" s="7"/>
    </row>
    <row r="26" spans="1:4" s="13" customFormat="1" ht="21.75" customHeight="1">
      <c r="A26" s="11" t="s">
        <v>9</v>
      </c>
      <c r="B26" s="12">
        <f>SUM(B12:B25)</f>
        <v>255827.1</v>
      </c>
      <c r="C26" s="12">
        <f>SUM(C12:C25)</f>
        <v>218447.2</v>
      </c>
      <c r="D26" s="12">
        <f>SUM(D12:D25)</f>
        <v>37379.9</v>
      </c>
    </row>
    <row r="27" spans="1:4" s="16" customFormat="1" ht="18" customHeight="1">
      <c r="A27" s="14" t="s">
        <v>10</v>
      </c>
      <c r="B27" s="15">
        <f>SUM(B29:B32)</f>
        <v>452854.31999999995</v>
      </c>
      <c r="C27" s="15">
        <f>SUM(C29:C32,C36)</f>
        <v>459376.01999999996</v>
      </c>
      <c r="D27" s="15">
        <f>SUM(D33:D36)</f>
        <v>26830.3</v>
      </c>
    </row>
    <row r="28" spans="1:4" ht="12.75">
      <c r="A28" s="17" t="s">
        <v>11</v>
      </c>
      <c r="B28" s="7"/>
      <c r="C28" s="7"/>
      <c r="D28" s="7"/>
    </row>
    <row r="29" spans="1:4" ht="15" customHeight="1">
      <c r="A29" s="6" t="s">
        <v>12</v>
      </c>
      <c r="B29" s="7">
        <v>0</v>
      </c>
      <c r="C29" s="7">
        <v>0</v>
      </c>
      <c r="D29" s="9" t="s">
        <v>13</v>
      </c>
    </row>
    <row r="30" spans="1:6" ht="18" customHeight="1">
      <c r="A30" s="6" t="s">
        <v>20</v>
      </c>
      <c r="B30" s="7">
        <f>C30</f>
        <v>271099.8</v>
      </c>
      <c r="C30" s="26">
        <v>271099.8</v>
      </c>
      <c r="D30" s="9" t="s">
        <v>13</v>
      </c>
      <c r="F30" s="2"/>
    </row>
    <row r="31" spans="1:4" ht="16.5" customHeight="1">
      <c r="A31" s="18" t="s">
        <v>21</v>
      </c>
      <c r="B31" s="7">
        <f>C31</f>
        <v>181754.52</v>
      </c>
      <c r="C31" s="7">
        <v>181754.52</v>
      </c>
      <c r="D31" s="9" t="s">
        <v>13</v>
      </c>
    </row>
    <row r="32" spans="1:4" ht="15" customHeight="1">
      <c r="A32" s="6" t="s">
        <v>40</v>
      </c>
      <c r="B32" s="7">
        <v>0</v>
      </c>
      <c r="C32" s="7">
        <v>0</v>
      </c>
      <c r="D32" s="9" t="s">
        <v>13</v>
      </c>
    </row>
    <row r="33" spans="1:4" ht="15" customHeight="1">
      <c r="A33" s="18" t="s">
        <v>14</v>
      </c>
      <c r="B33" s="9" t="s">
        <v>13</v>
      </c>
      <c r="C33" s="9" t="s">
        <v>13</v>
      </c>
      <c r="D33" s="9"/>
    </row>
    <row r="34" spans="1:4" ht="15" customHeight="1">
      <c r="A34" s="19" t="s">
        <v>15</v>
      </c>
      <c r="B34" s="9" t="s">
        <v>13</v>
      </c>
      <c r="C34" s="9" t="s">
        <v>13</v>
      </c>
      <c r="D34" s="9"/>
    </row>
    <row r="35" spans="1:4" ht="15" customHeight="1">
      <c r="A35" s="19" t="s">
        <v>16</v>
      </c>
      <c r="B35" s="9" t="s">
        <v>13</v>
      </c>
      <c r="C35" s="9" t="s">
        <v>13</v>
      </c>
      <c r="D35" s="9">
        <v>2415</v>
      </c>
    </row>
    <row r="36" spans="1:4" ht="17.25" customHeight="1">
      <c r="A36" s="20" t="s">
        <v>41</v>
      </c>
      <c r="B36" s="9" t="s">
        <v>13</v>
      </c>
      <c r="C36" s="9">
        <v>6521.7</v>
      </c>
      <c r="D36" s="7">
        <v>24415.3</v>
      </c>
    </row>
    <row r="37" spans="1:4" s="13" customFormat="1" ht="21" customHeight="1">
      <c r="A37" s="27" t="s">
        <v>17</v>
      </c>
      <c r="B37" s="28">
        <f>B26+B27</f>
        <v>708681.4199999999</v>
      </c>
      <c r="C37" s="28">
        <f>C26+C27</f>
        <v>677823.22</v>
      </c>
      <c r="D37" s="28">
        <f>D26+D27</f>
        <v>64210.2</v>
      </c>
    </row>
    <row r="38" spans="1:4" ht="9" customHeight="1">
      <c r="A38" s="10"/>
      <c r="B38" s="29"/>
      <c r="C38" s="29"/>
      <c r="D38" s="29"/>
    </row>
    <row r="39" spans="1:4" ht="12.75" hidden="1">
      <c r="A39" s="30" t="s">
        <v>42</v>
      </c>
      <c r="B39" s="29"/>
      <c r="C39" s="29"/>
      <c r="D39" s="29"/>
    </row>
    <row r="40" spans="1:6" s="4" customFormat="1" ht="20.25" customHeight="1" hidden="1">
      <c r="A40" s="31" t="s">
        <v>43</v>
      </c>
      <c r="B40" s="40">
        <f>C40+D40</f>
        <v>71117.51999999999</v>
      </c>
      <c r="C40" s="40">
        <f>C41+C42+C44+C43</f>
        <v>41591.02</v>
      </c>
      <c r="D40" s="40">
        <f>D41+D42+D44+D43</f>
        <v>29526.5</v>
      </c>
      <c r="E40" s="41">
        <f>C40+D40</f>
        <v>71117.51999999999</v>
      </c>
      <c r="F40" s="41">
        <f>B40-E40</f>
        <v>0</v>
      </c>
    </row>
    <row r="41" spans="1:6" s="21" customFormat="1" ht="12.75" hidden="1">
      <c r="A41" s="32" t="s">
        <v>44</v>
      </c>
      <c r="B41" s="50">
        <v>50136.3</v>
      </c>
      <c r="C41" s="52">
        <v>29736.6</v>
      </c>
      <c r="D41" s="52">
        <v>20399.7</v>
      </c>
      <c r="E41" s="41">
        <f aca="true" t="shared" si="0" ref="E41:E81">C41+D41</f>
        <v>50136.3</v>
      </c>
      <c r="F41" s="41">
        <f aca="true" t="shared" si="1" ref="F41:F81">B41-E41</f>
        <v>0</v>
      </c>
    </row>
    <row r="42" spans="1:6" s="21" customFormat="1" ht="12.75" hidden="1">
      <c r="A42" s="32" t="s">
        <v>45</v>
      </c>
      <c r="B42" s="50">
        <f>C42+D42</f>
        <v>2758.6</v>
      </c>
      <c r="C42" s="52">
        <v>2558.6</v>
      </c>
      <c r="D42" s="52">
        <v>200</v>
      </c>
      <c r="E42" s="41">
        <f t="shared" si="0"/>
        <v>2758.6</v>
      </c>
      <c r="F42" s="41">
        <f t="shared" si="1"/>
        <v>0</v>
      </c>
    </row>
    <row r="43" spans="1:6" s="21" customFormat="1" ht="12.75" hidden="1">
      <c r="A43" s="32" t="s">
        <v>83</v>
      </c>
      <c r="B43" s="50">
        <v>15557.6</v>
      </c>
      <c r="C43" s="52">
        <v>6630.8</v>
      </c>
      <c r="D43" s="52">
        <v>8926.8</v>
      </c>
      <c r="E43" s="41">
        <f t="shared" si="0"/>
        <v>15557.599999999999</v>
      </c>
      <c r="F43" s="41">
        <f t="shared" si="1"/>
        <v>0</v>
      </c>
    </row>
    <row r="44" spans="1:6" s="21" customFormat="1" ht="12.75" hidden="1">
      <c r="A44" s="32" t="s">
        <v>46</v>
      </c>
      <c r="B44" s="50">
        <v>2665.02</v>
      </c>
      <c r="C44" s="42">
        <v>2665.02</v>
      </c>
      <c r="D44" s="42">
        <v>0</v>
      </c>
      <c r="E44" s="41">
        <f t="shared" si="0"/>
        <v>2665.02</v>
      </c>
      <c r="F44" s="41">
        <f t="shared" si="1"/>
        <v>0</v>
      </c>
    </row>
    <row r="45" spans="1:6" s="4" customFormat="1" ht="24" customHeight="1" hidden="1">
      <c r="A45" s="31" t="s">
        <v>47</v>
      </c>
      <c r="B45" s="51">
        <v>2335.3</v>
      </c>
      <c r="C45" s="51">
        <v>2335.3</v>
      </c>
      <c r="D45" s="51">
        <v>2335.3</v>
      </c>
      <c r="E45" s="41">
        <f t="shared" si="0"/>
        <v>4670.6</v>
      </c>
      <c r="F45" s="41">
        <f t="shared" si="1"/>
        <v>-2335.3</v>
      </c>
    </row>
    <row r="46" spans="1:6" s="22" customFormat="1" ht="12.75" hidden="1">
      <c r="A46" s="32" t="s">
        <v>48</v>
      </c>
      <c r="B46" s="50">
        <v>2335.3</v>
      </c>
      <c r="C46" s="52">
        <v>2335.3</v>
      </c>
      <c r="D46" s="52">
        <v>2335.3</v>
      </c>
      <c r="E46" s="41">
        <f t="shared" si="0"/>
        <v>4670.6</v>
      </c>
      <c r="F46" s="41">
        <f t="shared" si="1"/>
        <v>-2335.3</v>
      </c>
    </row>
    <row r="47" spans="1:6" s="4" customFormat="1" ht="31.5" customHeight="1" hidden="1">
      <c r="A47" s="31" t="s">
        <v>49</v>
      </c>
      <c r="B47" s="51">
        <v>2388</v>
      </c>
      <c r="C47" s="51">
        <v>2388</v>
      </c>
      <c r="D47" s="40"/>
      <c r="E47" s="41">
        <f t="shared" si="0"/>
        <v>2388</v>
      </c>
      <c r="F47" s="41">
        <f t="shared" si="1"/>
        <v>0</v>
      </c>
    </row>
    <row r="48" spans="1:6" s="4" customFormat="1" ht="16.5" customHeight="1" hidden="1">
      <c r="A48" s="31" t="s">
        <v>50</v>
      </c>
      <c r="B48" s="40">
        <f>B49+B50+B51+B52</f>
        <v>21758.899999999998</v>
      </c>
      <c r="C48" s="40">
        <f>C49+C50+C51+C52</f>
        <v>21758.899999999998</v>
      </c>
      <c r="D48" s="40"/>
      <c r="E48" s="41">
        <f t="shared" si="0"/>
        <v>21758.899999999998</v>
      </c>
      <c r="F48" s="41">
        <f t="shared" si="1"/>
        <v>0</v>
      </c>
    </row>
    <row r="49" spans="1:6" s="21" customFormat="1" ht="12.75" hidden="1">
      <c r="A49" s="32" t="s">
        <v>51</v>
      </c>
      <c r="B49" s="52">
        <v>19200</v>
      </c>
      <c r="C49" s="52">
        <v>19200</v>
      </c>
      <c r="D49" s="42"/>
      <c r="E49" s="41">
        <f t="shared" si="0"/>
        <v>19200</v>
      </c>
      <c r="F49" s="41">
        <f t="shared" si="1"/>
        <v>0</v>
      </c>
    </row>
    <row r="50" spans="1:6" s="21" customFormat="1" ht="11.25" customHeight="1" hidden="1">
      <c r="A50" s="32" t="s">
        <v>52</v>
      </c>
      <c r="B50" s="52">
        <v>753.8</v>
      </c>
      <c r="C50" s="52">
        <v>753.8</v>
      </c>
      <c r="D50" s="42"/>
      <c r="E50" s="41">
        <f t="shared" si="0"/>
        <v>753.8</v>
      </c>
      <c r="F50" s="41">
        <f t="shared" si="1"/>
        <v>0</v>
      </c>
    </row>
    <row r="51" spans="1:6" s="21" customFormat="1" ht="11.25" customHeight="1" hidden="1">
      <c r="A51" s="32" t="s">
        <v>73</v>
      </c>
      <c r="B51" s="52">
        <v>1805.1</v>
      </c>
      <c r="C51" s="52">
        <v>1805.1</v>
      </c>
      <c r="D51" s="42"/>
      <c r="E51" s="41">
        <f t="shared" si="0"/>
        <v>1805.1</v>
      </c>
      <c r="F51" s="41">
        <f t="shared" si="1"/>
        <v>0</v>
      </c>
    </row>
    <row r="52" spans="1:6" s="21" customFormat="1" ht="11.25" customHeight="1" hidden="1">
      <c r="A52" s="32" t="s">
        <v>72</v>
      </c>
      <c r="B52" s="42">
        <v>0</v>
      </c>
      <c r="C52" s="52">
        <v>0</v>
      </c>
      <c r="D52" s="42"/>
      <c r="E52" s="41">
        <f t="shared" si="0"/>
        <v>0</v>
      </c>
      <c r="F52" s="41">
        <f t="shared" si="1"/>
        <v>0</v>
      </c>
    </row>
    <row r="53" spans="1:6" s="4" customFormat="1" ht="18" customHeight="1" hidden="1">
      <c r="A53" s="31" t="s">
        <v>53</v>
      </c>
      <c r="B53" s="40">
        <f>B54+B55+B56</f>
        <v>16070</v>
      </c>
      <c r="C53" s="40">
        <f>C54+C55+C56</f>
        <v>772</v>
      </c>
      <c r="D53" s="40">
        <v>15298</v>
      </c>
      <c r="E53" s="41">
        <f t="shared" si="0"/>
        <v>16070</v>
      </c>
      <c r="F53" s="41">
        <f t="shared" si="1"/>
        <v>0</v>
      </c>
    </row>
    <row r="54" spans="1:6" s="21" customFormat="1" ht="12.75" hidden="1">
      <c r="A54" s="32" t="s">
        <v>54</v>
      </c>
      <c r="B54" s="52">
        <f>C54+D54</f>
        <v>772</v>
      </c>
      <c r="C54" s="52">
        <v>772</v>
      </c>
      <c r="D54" s="42"/>
      <c r="E54" s="41">
        <f t="shared" si="0"/>
        <v>772</v>
      </c>
      <c r="F54" s="41">
        <f t="shared" si="1"/>
        <v>0</v>
      </c>
    </row>
    <row r="55" spans="1:6" s="21" customFormat="1" ht="12.75" hidden="1">
      <c r="A55" s="32" t="s">
        <v>55</v>
      </c>
      <c r="B55" s="42">
        <v>0</v>
      </c>
      <c r="C55" s="42">
        <v>0</v>
      </c>
      <c r="D55" s="42"/>
      <c r="E55" s="41">
        <f t="shared" si="0"/>
        <v>0</v>
      </c>
      <c r="F55" s="41">
        <f t="shared" si="1"/>
        <v>0</v>
      </c>
    </row>
    <row r="56" spans="1:6" s="21" customFormat="1" ht="12.75" hidden="1">
      <c r="A56" s="32" t="s">
        <v>56</v>
      </c>
      <c r="B56" s="52">
        <v>15298</v>
      </c>
      <c r="C56" s="42">
        <v>0</v>
      </c>
      <c r="D56" s="52">
        <v>15298</v>
      </c>
      <c r="E56" s="41">
        <f t="shared" si="0"/>
        <v>15298</v>
      </c>
      <c r="F56" s="41">
        <f t="shared" si="1"/>
        <v>0</v>
      </c>
    </row>
    <row r="57" spans="1:6" s="23" customFormat="1" ht="19.5" customHeight="1" hidden="1">
      <c r="A57" s="31" t="s">
        <v>57</v>
      </c>
      <c r="B57" s="51">
        <v>492</v>
      </c>
      <c r="C57" s="43">
        <v>492</v>
      </c>
      <c r="D57" s="43"/>
      <c r="E57" s="41">
        <f t="shared" si="0"/>
        <v>492</v>
      </c>
      <c r="F57" s="41">
        <f t="shared" si="1"/>
        <v>0</v>
      </c>
    </row>
    <row r="58" spans="1:6" s="4" customFormat="1" ht="19.5" customHeight="1" hidden="1">
      <c r="A58" s="31" t="s">
        <v>58</v>
      </c>
      <c r="B58" s="40">
        <f>C58+D58</f>
        <v>399920.7</v>
      </c>
      <c r="C58" s="40">
        <f>C59+C60+C61+C62+C63+C64</f>
        <v>399920.7</v>
      </c>
      <c r="D58" s="40"/>
      <c r="E58" s="41">
        <f t="shared" si="0"/>
        <v>399920.7</v>
      </c>
      <c r="F58" s="41">
        <f t="shared" si="1"/>
        <v>0</v>
      </c>
    </row>
    <row r="59" spans="1:6" s="21" customFormat="1" ht="12.75" hidden="1">
      <c r="A59" s="32" t="s">
        <v>59</v>
      </c>
      <c r="B59" s="52">
        <v>370190.9</v>
      </c>
      <c r="C59" s="52">
        <f aca="true" t="shared" si="2" ref="C59:C64">B59</f>
        <v>370190.9</v>
      </c>
      <c r="D59" s="42"/>
      <c r="E59" s="41">
        <f t="shared" si="0"/>
        <v>370190.9</v>
      </c>
      <c r="F59" s="41">
        <f t="shared" si="1"/>
        <v>0</v>
      </c>
    </row>
    <row r="60" spans="1:6" s="21" customFormat="1" ht="12.75" hidden="1">
      <c r="A60" s="32" t="s">
        <v>60</v>
      </c>
      <c r="B60" s="52">
        <v>656</v>
      </c>
      <c r="C60" s="52">
        <f t="shared" si="2"/>
        <v>656</v>
      </c>
      <c r="D60" s="42"/>
      <c r="E60" s="41">
        <f t="shared" si="0"/>
        <v>656</v>
      </c>
      <c r="F60" s="41">
        <f t="shared" si="1"/>
        <v>0</v>
      </c>
    </row>
    <row r="61" spans="1:6" s="21" customFormat="1" ht="12.75" hidden="1">
      <c r="A61" s="32" t="s">
        <v>76</v>
      </c>
      <c r="B61" s="52">
        <v>3588.6</v>
      </c>
      <c r="C61" s="52">
        <f t="shared" si="2"/>
        <v>3588.6</v>
      </c>
      <c r="D61" s="42"/>
      <c r="E61" s="41">
        <f t="shared" si="0"/>
        <v>3588.6</v>
      </c>
      <c r="F61" s="41">
        <f t="shared" si="1"/>
        <v>0</v>
      </c>
    </row>
    <row r="62" spans="1:6" s="21" customFormat="1" ht="12.75" hidden="1">
      <c r="A62" s="32" t="s">
        <v>74</v>
      </c>
      <c r="B62" s="52">
        <v>4663.6</v>
      </c>
      <c r="C62" s="52">
        <f t="shared" si="2"/>
        <v>4663.6</v>
      </c>
      <c r="D62" s="42"/>
      <c r="E62" s="41">
        <f t="shared" si="0"/>
        <v>4663.6</v>
      </c>
      <c r="F62" s="41">
        <f t="shared" si="1"/>
        <v>0</v>
      </c>
    </row>
    <row r="63" spans="1:6" s="21" customFormat="1" ht="12.75" hidden="1">
      <c r="A63" s="32" t="s">
        <v>79</v>
      </c>
      <c r="B63" s="52">
        <v>16092.7</v>
      </c>
      <c r="C63" s="52">
        <f t="shared" si="2"/>
        <v>16092.7</v>
      </c>
      <c r="D63" s="42"/>
      <c r="E63" s="41">
        <f t="shared" si="0"/>
        <v>16092.7</v>
      </c>
      <c r="F63" s="41">
        <f t="shared" si="1"/>
        <v>0</v>
      </c>
    </row>
    <row r="64" spans="1:6" s="21" customFormat="1" ht="12.75" hidden="1">
      <c r="A64" s="32" t="s">
        <v>80</v>
      </c>
      <c r="B64" s="52">
        <v>4728.9</v>
      </c>
      <c r="C64" s="52">
        <f t="shared" si="2"/>
        <v>4728.9</v>
      </c>
      <c r="D64" s="42"/>
      <c r="E64" s="41">
        <f t="shared" si="0"/>
        <v>4728.9</v>
      </c>
      <c r="F64" s="41">
        <f t="shared" si="1"/>
        <v>0</v>
      </c>
    </row>
    <row r="65" spans="1:6" s="4" customFormat="1" ht="16.5" customHeight="1" hidden="1">
      <c r="A65" s="31" t="s">
        <v>61</v>
      </c>
      <c r="B65" s="40">
        <v>86292.2</v>
      </c>
      <c r="C65" s="40">
        <v>79891.7</v>
      </c>
      <c r="D65" s="40">
        <v>6400.5</v>
      </c>
      <c r="E65" s="41">
        <f t="shared" si="0"/>
        <v>86292.2</v>
      </c>
      <c r="F65" s="41">
        <f t="shared" si="1"/>
        <v>0</v>
      </c>
    </row>
    <row r="66" spans="1:6" s="4" customFormat="1" ht="22.5" customHeight="1" hidden="1">
      <c r="A66" s="31" t="s">
        <v>62</v>
      </c>
      <c r="B66" s="51">
        <v>327.8</v>
      </c>
      <c r="C66" s="51">
        <v>327.8</v>
      </c>
      <c r="D66" s="40"/>
      <c r="E66" s="41">
        <f t="shared" si="0"/>
        <v>327.8</v>
      </c>
      <c r="F66" s="41">
        <f t="shared" si="1"/>
        <v>0</v>
      </c>
    </row>
    <row r="67" spans="1:6" s="4" customFormat="1" ht="17.25" customHeight="1" hidden="1">
      <c r="A67" s="31" t="s">
        <v>63</v>
      </c>
      <c r="B67" s="40">
        <f>B68+B69+B70+B71</f>
        <v>18098.4</v>
      </c>
      <c r="C67" s="40">
        <f>C68+C69+C70+C71</f>
        <v>18098.4</v>
      </c>
      <c r="D67" s="40">
        <f>D68+D69+D70</f>
        <v>0</v>
      </c>
      <c r="E67" s="41">
        <f t="shared" si="0"/>
        <v>18098.4</v>
      </c>
      <c r="F67" s="41">
        <f t="shared" si="1"/>
        <v>0</v>
      </c>
    </row>
    <row r="68" spans="1:6" s="21" customFormat="1" ht="12.75" hidden="1">
      <c r="A68" s="32" t="s">
        <v>64</v>
      </c>
      <c r="B68" s="54">
        <v>2726.7</v>
      </c>
      <c r="C68" s="54">
        <v>2726.7</v>
      </c>
      <c r="D68" s="42"/>
      <c r="E68" s="41">
        <f t="shared" si="0"/>
        <v>2726.7</v>
      </c>
      <c r="F68" s="41">
        <f t="shared" si="1"/>
        <v>0</v>
      </c>
    </row>
    <row r="69" spans="1:6" s="21" customFormat="1" ht="12.75" hidden="1">
      <c r="A69" s="32" t="s">
        <v>81</v>
      </c>
      <c r="B69" s="52">
        <v>1783.2</v>
      </c>
      <c r="C69" s="52">
        <v>1783.2</v>
      </c>
      <c r="D69" s="42"/>
      <c r="E69" s="41">
        <f t="shared" si="0"/>
        <v>1783.2</v>
      </c>
      <c r="F69" s="41">
        <f t="shared" si="1"/>
        <v>0</v>
      </c>
    </row>
    <row r="70" spans="1:6" s="21" customFormat="1" ht="12.75" hidden="1">
      <c r="A70" s="32" t="s">
        <v>71</v>
      </c>
      <c r="B70" s="52">
        <f>C70+D70</f>
        <v>5810</v>
      </c>
      <c r="C70" s="52">
        <v>5810</v>
      </c>
      <c r="D70" s="42"/>
      <c r="E70" s="41">
        <f t="shared" si="0"/>
        <v>5810</v>
      </c>
      <c r="F70" s="41">
        <f t="shared" si="1"/>
        <v>0</v>
      </c>
    </row>
    <row r="71" spans="1:6" s="21" customFormat="1" ht="29.25" customHeight="1" hidden="1">
      <c r="A71" s="32" t="s">
        <v>75</v>
      </c>
      <c r="B71" s="52">
        <v>7778.5</v>
      </c>
      <c r="C71" s="52">
        <v>7778.5</v>
      </c>
      <c r="D71" s="42"/>
      <c r="E71" s="41">
        <f t="shared" si="0"/>
        <v>7778.5</v>
      </c>
      <c r="F71" s="41">
        <f t="shared" si="1"/>
        <v>0</v>
      </c>
    </row>
    <row r="72" spans="1:6" s="4" customFormat="1" ht="16.5" customHeight="1" hidden="1">
      <c r="A72" s="31" t="s">
        <v>65</v>
      </c>
      <c r="B72" s="51">
        <v>53820.6</v>
      </c>
      <c r="C72" s="51">
        <v>53820.6</v>
      </c>
      <c r="D72" s="40"/>
      <c r="E72" s="41">
        <f t="shared" si="0"/>
        <v>53820.6</v>
      </c>
      <c r="F72" s="41">
        <f t="shared" si="1"/>
        <v>0</v>
      </c>
    </row>
    <row r="73" spans="1:6" s="4" customFormat="1" ht="12.75" hidden="1">
      <c r="A73" s="31" t="s">
        <v>66</v>
      </c>
      <c r="B73" s="40"/>
      <c r="C73" s="40"/>
      <c r="D73" s="40"/>
      <c r="E73" s="41">
        <f t="shared" si="0"/>
        <v>0</v>
      </c>
      <c r="F73" s="41">
        <f t="shared" si="1"/>
        <v>0</v>
      </c>
    </row>
    <row r="74" spans="1:6" s="4" customFormat="1" ht="12.75" hidden="1">
      <c r="A74" s="31" t="s">
        <v>82</v>
      </c>
      <c r="B74" s="51">
        <v>16902</v>
      </c>
      <c r="C74" s="51">
        <v>13534</v>
      </c>
      <c r="D74" s="51">
        <v>3368</v>
      </c>
      <c r="E74" s="41">
        <f t="shared" si="0"/>
        <v>16902</v>
      </c>
      <c r="F74" s="41">
        <f t="shared" si="1"/>
        <v>0</v>
      </c>
    </row>
    <row r="75" spans="1:6" s="4" customFormat="1" ht="12.75" hidden="1">
      <c r="A75" s="31" t="s">
        <v>67</v>
      </c>
      <c r="B75" s="40"/>
      <c r="C75" s="40"/>
      <c r="D75" s="40"/>
      <c r="E75" s="41">
        <f t="shared" si="0"/>
        <v>0</v>
      </c>
      <c r="F75" s="41">
        <f t="shared" si="1"/>
        <v>0</v>
      </c>
    </row>
    <row r="76" spans="1:6" s="4" customFormat="1" ht="12.75" hidden="1">
      <c r="A76" s="31" t="s">
        <v>68</v>
      </c>
      <c r="B76" s="51">
        <v>201.1</v>
      </c>
      <c r="C76" s="40">
        <v>24552.7</v>
      </c>
      <c r="D76" s="40">
        <v>6728.5</v>
      </c>
      <c r="E76" s="41">
        <f t="shared" si="0"/>
        <v>31281.2</v>
      </c>
      <c r="F76" s="41">
        <f t="shared" si="1"/>
        <v>-31080.100000000002</v>
      </c>
    </row>
    <row r="77" spans="1:6" s="24" customFormat="1" ht="15.75" customHeight="1" hidden="1">
      <c r="A77" s="33" t="s">
        <v>69</v>
      </c>
      <c r="B77" s="53">
        <v>201.1</v>
      </c>
      <c r="C77" s="45"/>
      <c r="D77" s="44">
        <v>201.1</v>
      </c>
      <c r="E77" s="41">
        <f t="shared" si="0"/>
        <v>201.1</v>
      </c>
      <c r="F77" s="41">
        <f t="shared" si="1"/>
        <v>0</v>
      </c>
    </row>
    <row r="78" spans="1:6" s="24" customFormat="1" ht="25.5" hidden="1">
      <c r="A78" s="33" t="s">
        <v>70</v>
      </c>
      <c r="B78" s="46" t="s">
        <v>13</v>
      </c>
      <c r="C78" s="44">
        <v>24552.7</v>
      </c>
      <c r="D78" s="46" t="s">
        <v>13</v>
      </c>
      <c r="E78" s="41" t="e">
        <f t="shared" si="0"/>
        <v>#VALUE!</v>
      </c>
      <c r="F78" s="41" t="e">
        <f t="shared" si="1"/>
        <v>#VALUE!</v>
      </c>
    </row>
    <row r="79" spans="1:6" s="24" customFormat="1" ht="12.75" hidden="1">
      <c r="A79" s="33"/>
      <c r="B79" s="46" t="s">
        <v>13</v>
      </c>
      <c r="C79" s="44"/>
      <c r="D79" s="46" t="s">
        <v>13</v>
      </c>
      <c r="E79" s="41" t="e">
        <f t="shared" si="0"/>
        <v>#VALUE!</v>
      </c>
      <c r="F79" s="41" t="e">
        <f t="shared" si="1"/>
        <v>#VALUE!</v>
      </c>
    </row>
    <row r="80" spans="1:6" s="25" customFormat="1" ht="19.5" customHeight="1" hidden="1">
      <c r="A80" s="34" t="s">
        <v>18</v>
      </c>
      <c r="B80" s="47">
        <f>B75+B73+B72+B67+B66+B65+B58+B57+B53+B48+B47+B45+B40+B76+B74</f>
        <v>689724.52</v>
      </c>
      <c r="C80" s="47">
        <f>C40+C45+C47+C48+C53+C57+C58+C65+C67+C72+C73+C75+C76+C66+C74</f>
        <v>659483.12</v>
      </c>
      <c r="D80" s="47">
        <f>D40+D45+D53+D65+D76+D74</f>
        <v>63656.8</v>
      </c>
      <c r="E80" s="41">
        <f t="shared" si="0"/>
        <v>723139.92</v>
      </c>
      <c r="F80" s="41">
        <f t="shared" si="1"/>
        <v>-33415.40000000002</v>
      </c>
    </row>
    <row r="81" spans="1:6" s="16" customFormat="1" ht="12.75" hidden="1">
      <c r="A81" s="35" t="s">
        <v>19</v>
      </c>
      <c r="B81" s="36">
        <f>B37-B80</f>
        <v>18956.899999999907</v>
      </c>
      <c r="C81" s="36">
        <f>C37-C80</f>
        <v>18340.099999999977</v>
      </c>
      <c r="D81" s="36">
        <f>D37-D80</f>
        <v>553.3999999999942</v>
      </c>
      <c r="E81" s="41">
        <f t="shared" si="0"/>
        <v>18893.49999999997</v>
      </c>
      <c r="F81" s="41">
        <f t="shared" si="1"/>
        <v>63.39999999993597</v>
      </c>
    </row>
    <row r="82" spans="1:4" ht="3" customHeight="1" hidden="1">
      <c r="A82" s="37"/>
      <c r="B82" s="38"/>
      <c r="C82" s="38"/>
      <c r="D82" s="38"/>
    </row>
    <row r="83" spans="1:4" ht="12.75">
      <c r="A83" s="30" t="s">
        <v>42</v>
      </c>
      <c r="B83" s="29"/>
      <c r="C83" s="29"/>
      <c r="D83" s="29"/>
    </row>
    <row r="84" spans="1:4" ht="12.75">
      <c r="A84" s="31" t="s">
        <v>43</v>
      </c>
      <c r="B84" s="40">
        <f>C84+D84</f>
        <v>71866.42</v>
      </c>
      <c r="C84" s="40">
        <v>42548.42</v>
      </c>
      <c r="D84" s="40">
        <f>D85+D86+D87</f>
        <v>29318</v>
      </c>
    </row>
    <row r="85" spans="1:4" ht="12.75">
      <c r="A85" s="32" t="s">
        <v>44</v>
      </c>
      <c r="B85" s="55">
        <f aca="true" t="shared" si="3" ref="B85:B118">C85+D85</f>
        <v>47769.9</v>
      </c>
      <c r="C85" s="42">
        <v>27578.7</v>
      </c>
      <c r="D85" s="42">
        <v>20191.2</v>
      </c>
    </row>
    <row r="86" spans="1:4" ht="12.75">
      <c r="A86" s="32" t="s">
        <v>45</v>
      </c>
      <c r="B86" s="55">
        <f t="shared" si="3"/>
        <v>2758.6</v>
      </c>
      <c r="C86" s="42">
        <v>2558.6</v>
      </c>
      <c r="D86" s="42">
        <v>200</v>
      </c>
    </row>
    <row r="87" spans="1:4" ht="12.75">
      <c r="A87" s="32" t="s">
        <v>46</v>
      </c>
      <c r="B87" s="55">
        <f t="shared" si="3"/>
        <v>21337.92</v>
      </c>
      <c r="C87" s="42">
        <v>12411.12</v>
      </c>
      <c r="D87" s="42">
        <v>8926.8</v>
      </c>
    </row>
    <row r="88" spans="1:4" ht="12.75">
      <c r="A88" s="31" t="s">
        <v>47</v>
      </c>
      <c r="B88" s="40">
        <v>2415</v>
      </c>
      <c r="C88" s="40">
        <v>2415</v>
      </c>
      <c r="D88" s="40">
        <v>2415</v>
      </c>
    </row>
    <row r="89" spans="1:4" ht="12.75">
      <c r="A89" s="32" t="s">
        <v>48</v>
      </c>
      <c r="B89" s="55">
        <v>2415</v>
      </c>
      <c r="C89" s="42">
        <v>2415</v>
      </c>
      <c r="D89" s="42">
        <v>2415</v>
      </c>
    </row>
    <row r="90" spans="1:4" ht="25.5">
      <c r="A90" s="31" t="s">
        <v>49</v>
      </c>
      <c r="B90" s="40">
        <f t="shared" si="3"/>
        <v>2388</v>
      </c>
      <c r="C90" s="40">
        <v>2388</v>
      </c>
      <c r="D90" s="40"/>
    </row>
    <row r="91" spans="1:4" s="56" customFormat="1" ht="12.75">
      <c r="A91" s="31" t="s">
        <v>50</v>
      </c>
      <c r="B91" s="40">
        <f t="shared" si="3"/>
        <v>26629.999999999996</v>
      </c>
      <c r="C91" s="40">
        <f>C92+C93+C94+C95</f>
        <v>26629.999999999996</v>
      </c>
      <c r="D91" s="40"/>
    </row>
    <row r="92" spans="1:4" ht="12.75">
      <c r="A92" s="32" t="s">
        <v>51</v>
      </c>
      <c r="B92" s="55">
        <f t="shared" si="3"/>
        <v>20100</v>
      </c>
      <c r="C92" s="42">
        <v>20100</v>
      </c>
      <c r="D92" s="42"/>
    </row>
    <row r="93" spans="1:4" ht="12.75">
      <c r="A93" s="32" t="s">
        <v>52</v>
      </c>
      <c r="B93" s="55">
        <f t="shared" si="3"/>
        <v>753.8</v>
      </c>
      <c r="C93" s="42">
        <v>753.8</v>
      </c>
      <c r="D93" s="42"/>
    </row>
    <row r="94" spans="1:4" ht="12.75">
      <c r="A94" s="32" t="s">
        <v>87</v>
      </c>
      <c r="B94" s="55">
        <f t="shared" si="3"/>
        <v>3971.1</v>
      </c>
      <c r="C94" s="42">
        <v>3971.1</v>
      </c>
      <c r="D94" s="42"/>
    </row>
    <row r="95" spans="1:4" ht="12.75">
      <c r="A95" s="32" t="s">
        <v>86</v>
      </c>
      <c r="B95" s="55">
        <f t="shared" si="3"/>
        <v>1805.1</v>
      </c>
      <c r="C95" s="42">
        <v>1805.1</v>
      </c>
      <c r="D95" s="42"/>
    </row>
    <row r="96" spans="1:4" ht="12.75" hidden="1">
      <c r="A96" s="32"/>
      <c r="B96" s="55">
        <f t="shared" si="3"/>
        <v>0</v>
      </c>
      <c r="C96" s="42">
        <v>0</v>
      </c>
      <c r="D96" s="42"/>
    </row>
    <row r="97" spans="1:4" ht="12.75">
      <c r="A97" s="31" t="s">
        <v>53</v>
      </c>
      <c r="B97" s="40">
        <f t="shared" si="3"/>
        <v>22575.9</v>
      </c>
      <c r="C97" s="40">
        <f>C98+C99+C100</f>
        <v>6772</v>
      </c>
      <c r="D97" s="40">
        <v>15803.9</v>
      </c>
    </row>
    <row r="98" spans="1:4" ht="12.75">
      <c r="A98" s="32" t="s">
        <v>54</v>
      </c>
      <c r="B98" s="55">
        <f t="shared" si="3"/>
        <v>772</v>
      </c>
      <c r="C98" s="42">
        <v>772</v>
      </c>
      <c r="D98" s="42"/>
    </row>
    <row r="99" spans="1:4" ht="12.75">
      <c r="A99" s="32" t="s">
        <v>89</v>
      </c>
      <c r="B99" s="55">
        <v>6000</v>
      </c>
      <c r="C99" s="42">
        <v>6000</v>
      </c>
      <c r="D99" s="42"/>
    </row>
    <row r="100" spans="1:4" ht="12.75">
      <c r="A100" s="32" t="s">
        <v>56</v>
      </c>
      <c r="B100" s="55">
        <f t="shared" si="3"/>
        <v>15803.9</v>
      </c>
      <c r="C100" s="42">
        <v>0</v>
      </c>
      <c r="D100" s="42">
        <v>15803.9</v>
      </c>
    </row>
    <row r="101" spans="1:4" ht="12.75">
      <c r="A101" s="31" t="s">
        <v>57</v>
      </c>
      <c r="B101" s="40">
        <f t="shared" si="3"/>
        <v>492</v>
      </c>
      <c r="C101" s="43">
        <v>492</v>
      </c>
      <c r="D101" s="43"/>
    </row>
    <row r="102" spans="1:6" ht="12.75">
      <c r="A102" s="31" t="s">
        <v>58</v>
      </c>
      <c r="B102" s="40">
        <f t="shared" si="3"/>
        <v>410296.6000000001</v>
      </c>
      <c r="C102" s="40">
        <f>C103+C104+C105+C106+C107+C108</f>
        <v>410296.6000000001</v>
      </c>
      <c r="D102" s="40"/>
      <c r="F102" s="2"/>
    </row>
    <row r="103" spans="1:4" ht="12.75">
      <c r="A103" s="32" t="s">
        <v>59</v>
      </c>
      <c r="B103" s="55">
        <f t="shared" si="3"/>
        <v>376522.7</v>
      </c>
      <c r="C103" s="42">
        <v>376522.7</v>
      </c>
      <c r="D103" s="42"/>
    </row>
    <row r="104" spans="1:4" ht="12.75">
      <c r="A104" s="32" t="s">
        <v>60</v>
      </c>
      <c r="B104" s="55">
        <f t="shared" si="3"/>
        <v>656</v>
      </c>
      <c r="C104" s="42">
        <v>656</v>
      </c>
      <c r="D104" s="42"/>
    </row>
    <row r="105" spans="1:4" ht="12.75">
      <c r="A105" s="32" t="s">
        <v>76</v>
      </c>
      <c r="B105" s="55">
        <f t="shared" si="3"/>
        <v>3624.9</v>
      </c>
      <c r="C105" s="42">
        <v>3624.9</v>
      </c>
      <c r="D105" s="42"/>
    </row>
    <row r="106" spans="1:4" ht="12.75">
      <c r="A106" s="32" t="s">
        <v>74</v>
      </c>
      <c r="B106" s="55">
        <f t="shared" si="3"/>
        <v>4664.9</v>
      </c>
      <c r="C106" s="42">
        <v>4664.9</v>
      </c>
      <c r="D106" s="42"/>
    </row>
    <row r="107" spans="1:4" ht="12.75">
      <c r="A107" s="32" t="s">
        <v>79</v>
      </c>
      <c r="B107" s="55">
        <f t="shared" si="3"/>
        <v>16092.7</v>
      </c>
      <c r="C107" s="42">
        <v>16092.7</v>
      </c>
      <c r="D107" s="42"/>
    </row>
    <row r="108" spans="1:4" ht="12.75">
      <c r="A108" s="32" t="s">
        <v>80</v>
      </c>
      <c r="B108" s="55">
        <f t="shared" si="3"/>
        <v>8735.4</v>
      </c>
      <c r="C108" s="42">
        <v>8735.4</v>
      </c>
      <c r="D108" s="42"/>
    </row>
    <row r="109" spans="1:4" ht="12.75">
      <c r="A109" s="31" t="s">
        <v>61</v>
      </c>
      <c r="B109" s="40">
        <f t="shared" si="3"/>
        <v>90502.2</v>
      </c>
      <c r="C109" s="40">
        <v>80679.9</v>
      </c>
      <c r="D109" s="40">
        <v>9822.3</v>
      </c>
    </row>
    <row r="110" spans="1:4" ht="12.75">
      <c r="A110" s="31" t="s">
        <v>62</v>
      </c>
      <c r="B110" s="40">
        <f t="shared" si="3"/>
        <v>339.1</v>
      </c>
      <c r="C110" s="40">
        <v>339.1</v>
      </c>
      <c r="D110" s="40"/>
    </row>
    <row r="111" spans="1:4" ht="12.75">
      <c r="A111" s="31" t="s">
        <v>63</v>
      </c>
      <c r="B111" s="40">
        <f t="shared" si="3"/>
        <v>18591.9</v>
      </c>
      <c r="C111" s="40">
        <f>C112+C113+C114+C115</f>
        <v>18591.9</v>
      </c>
      <c r="D111" s="40">
        <f>D112+D113+D114</f>
        <v>0</v>
      </c>
    </row>
    <row r="112" spans="1:4" ht="12.75">
      <c r="A112" s="32" t="s">
        <v>64</v>
      </c>
      <c r="B112" s="55">
        <f t="shared" si="3"/>
        <v>2835.7</v>
      </c>
      <c r="C112" s="42">
        <v>2835.7</v>
      </c>
      <c r="D112" s="42"/>
    </row>
    <row r="113" spans="1:4" ht="12.75">
      <c r="A113" s="32" t="s">
        <v>81</v>
      </c>
      <c r="B113" s="55">
        <f t="shared" si="3"/>
        <v>1856.6</v>
      </c>
      <c r="C113" s="42">
        <v>1856.6</v>
      </c>
      <c r="D113" s="42"/>
    </row>
    <row r="114" spans="1:4" ht="12.75">
      <c r="A114" s="32" t="s">
        <v>71</v>
      </c>
      <c r="B114" s="55">
        <f t="shared" si="3"/>
        <v>5810</v>
      </c>
      <c r="C114" s="42">
        <v>5810</v>
      </c>
      <c r="D114" s="42"/>
    </row>
    <row r="115" spans="1:4" ht="25.5">
      <c r="A115" s="32" t="s">
        <v>75</v>
      </c>
      <c r="B115" s="55">
        <f t="shared" si="3"/>
        <v>8089.6</v>
      </c>
      <c r="C115" s="42">
        <v>8089.6</v>
      </c>
      <c r="D115" s="42"/>
    </row>
    <row r="116" spans="1:6" ht="12.75">
      <c r="A116" s="31" t="s">
        <v>65</v>
      </c>
      <c r="B116" s="40">
        <f t="shared" si="3"/>
        <v>62255</v>
      </c>
      <c r="C116" s="40">
        <v>62255</v>
      </c>
      <c r="D116" s="40"/>
      <c r="F116" s="2"/>
    </row>
    <row r="117" spans="1:4" ht="12.75" hidden="1">
      <c r="A117" s="31"/>
      <c r="B117" s="40">
        <f t="shared" si="3"/>
        <v>0</v>
      </c>
      <c r="C117" s="40"/>
      <c r="D117" s="40"/>
    </row>
    <row r="118" spans="1:4" ht="12.75">
      <c r="A118" s="31" t="s">
        <v>67</v>
      </c>
      <c r="B118" s="40">
        <f t="shared" si="3"/>
        <v>0</v>
      </c>
      <c r="C118" s="40">
        <v>0</v>
      </c>
      <c r="D118" s="40"/>
    </row>
    <row r="119" spans="1:4" ht="12.75">
      <c r="A119" s="31" t="s">
        <v>68</v>
      </c>
      <c r="B119" s="40">
        <v>329.3</v>
      </c>
      <c r="C119" s="40">
        <v>24415.3</v>
      </c>
      <c r="D119" s="40">
        <v>6521.7</v>
      </c>
    </row>
    <row r="120" spans="1:4" ht="12.75">
      <c r="A120" s="33" t="s">
        <v>69</v>
      </c>
      <c r="B120" s="42">
        <v>329.3</v>
      </c>
      <c r="C120" s="55"/>
      <c r="D120" s="42">
        <v>329.3</v>
      </c>
    </row>
    <row r="121" spans="1:4" ht="25.5">
      <c r="A121" s="33" t="s">
        <v>70</v>
      </c>
      <c r="B121" s="46" t="s">
        <v>13</v>
      </c>
      <c r="C121" s="44">
        <v>24415.3</v>
      </c>
      <c r="D121" s="46" t="s">
        <v>13</v>
      </c>
    </row>
    <row r="122" spans="1:4" ht="12.75">
      <c r="A122" s="33"/>
      <c r="B122" s="46"/>
      <c r="C122" s="44"/>
      <c r="D122" s="46" t="s">
        <v>13</v>
      </c>
    </row>
    <row r="123" spans="1:5" ht="15.75">
      <c r="A123" s="34" t="s">
        <v>18</v>
      </c>
      <c r="B123" s="47">
        <f>B118+B117+B116+B111+B110+B109+B102+B101+B97+B91+B90+B88+B84+B120</f>
        <v>708681.4200000002</v>
      </c>
      <c r="C123" s="47">
        <f>C118+C117+C116+C111+C110+C109+C102+C101+C97+C91+C90+C88+C84+C120+C119</f>
        <v>677823.2200000002</v>
      </c>
      <c r="D123" s="47">
        <f>D118+D117+D116+D111+D110+D109+D102+D101+D97+D91+D90+D88+D84+D120+D119</f>
        <v>64210.2</v>
      </c>
      <c r="E123" s="2"/>
    </row>
    <row r="124" spans="1:4" ht="12.75">
      <c r="A124" s="35" t="s">
        <v>19</v>
      </c>
      <c r="B124" s="36">
        <f>B37-B123</f>
        <v>0</v>
      </c>
      <c r="C124" s="36">
        <f>C37-C123</f>
        <v>0</v>
      </c>
      <c r="D124" s="36">
        <f>D37-D123</f>
        <v>0</v>
      </c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PageLayoutView="0" workbookViewId="0" topLeftCell="A97">
      <selection activeCell="E118" sqref="E118"/>
    </sheetView>
  </sheetViews>
  <sheetFormatPr defaultColWidth="9.140625" defaultRowHeight="12.75"/>
  <cols>
    <col min="1" max="1" width="58.8515625" style="1" customWidth="1"/>
    <col min="2" max="2" width="20.57421875" style="2" customWidth="1"/>
    <col min="3" max="3" width="17.421875" style="2" customWidth="1"/>
    <col min="4" max="4" width="15.421875" style="2" customWidth="1"/>
    <col min="5" max="5" width="10.8515625" style="0" bestFit="1" customWidth="1"/>
    <col min="6" max="6" width="9.57421875" style="0" bestFit="1" customWidth="1"/>
  </cols>
  <sheetData>
    <row r="1" spans="3:4" ht="12.75">
      <c r="C1" s="58" t="s">
        <v>24</v>
      </c>
      <c r="D1" s="58"/>
    </row>
    <row r="2" spans="1:4" ht="15.75">
      <c r="A2" s="59" t="s">
        <v>25</v>
      </c>
      <c r="B2" s="59"/>
      <c r="C2" s="59"/>
      <c r="D2" s="59"/>
    </row>
    <row r="3" spans="1:4" ht="12.75">
      <c r="A3" s="60" t="s">
        <v>26</v>
      </c>
      <c r="B3" s="60"/>
      <c r="C3" s="60"/>
      <c r="D3" s="60"/>
    </row>
    <row r="4" spans="1:4" ht="15.75">
      <c r="A4" s="59" t="s">
        <v>85</v>
      </c>
      <c r="B4" s="59"/>
      <c r="C4" s="59"/>
      <c r="D4" s="59"/>
    </row>
    <row r="5" ht="12.75">
      <c r="D5" s="3" t="s">
        <v>0</v>
      </c>
    </row>
    <row r="6" spans="1:4" s="4" customFormat="1" ht="18" customHeight="1">
      <c r="A6" s="61" t="s">
        <v>27</v>
      </c>
      <c r="B6" s="62" t="s">
        <v>28</v>
      </c>
      <c r="C6" s="63" t="s">
        <v>1</v>
      </c>
      <c r="D6" s="63"/>
    </row>
    <row r="7" spans="1:4" s="4" customFormat="1" ht="33" customHeight="1">
      <c r="A7" s="61"/>
      <c r="B7" s="62"/>
      <c r="C7" s="5" t="s">
        <v>29</v>
      </c>
      <c r="D7" s="5" t="s">
        <v>30</v>
      </c>
    </row>
    <row r="8" spans="1:4" ht="18.75" customHeight="1">
      <c r="A8" s="6" t="s">
        <v>2</v>
      </c>
      <c r="B8" s="26">
        <f>C8+D8</f>
        <v>198574.5</v>
      </c>
      <c r="C8" s="7">
        <v>185677.4</v>
      </c>
      <c r="D8" s="7">
        <v>12897.1</v>
      </c>
    </row>
    <row r="9" spans="1:4" ht="12.75">
      <c r="A9" s="8" t="s">
        <v>31</v>
      </c>
      <c r="B9" s="26"/>
      <c r="C9" s="9" t="s">
        <v>32</v>
      </c>
      <c r="D9" s="9"/>
    </row>
    <row r="10" spans="1:4" ht="12.75">
      <c r="A10" s="8" t="s">
        <v>33</v>
      </c>
      <c r="B10" s="26">
        <v>166753.1</v>
      </c>
      <c r="C10" s="7">
        <v>166753.1</v>
      </c>
      <c r="D10" s="9" t="s">
        <v>32</v>
      </c>
    </row>
    <row r="11" spans="1:4" ht="12.75">
      <c r="A11" s="48" t="s">
        <v>77</v>
      </c>
      <c r="B11" s="26">
        <v>1165</v>
      </c>
      <c r="C11" s="26">
        <v>1165</v>
      </c>
      <c r="D11" s="49"/>
    </row>
    <row r="12" spans="1:4" ht="15.75" customHeight="1">
      <c r="A12" s="48" t="s">
        <v>34</v>
      </c>
      <c r="B12" s="26">
        <f>C12+D12</f>
        <v>198574.5</v>
      </c>
      <c r="C12" s="26">
        <v>185677.4</v>
      </c>
      <c r="D12" s="26">
        <v>12897.1</v>
      </c>
    </row>
    <row r="13" spans="1:4" ht="12.75">
      <c r="A13" s="6" t="s">
        <v>3</v>
      </c>
      <c r="B13" s="26">
        <v>5503</v>
      </c>
      <c r="C13" s="9" t="s">
        <v>32</v>
      </c>
      <c r="D13" s="7">
        <v>5503</v>
      </c>
    </row>
    <row r="14" spans="1:4" ht="12.75">
      <c r="A14" s="6" t="s">
        <v>22</v>
      </c>
      <c r="B14" s="26">
        <v>20200</v>
      </c>
      <c r="C14" s="7">
        <v>20200</v>
      </c>
      <c r="D14" s="7"/>
    </row>
    <row r="15" spans="1:4" ht="12.75">
      <c r="A15" s="6" t="s">
        <v>4</v>
      </c>
      <c r="B15" s="26">
        <v>18523</v>
      </c>
      <c r="C15" s="9" t="s">
        <v>32</v>
      </c>
      <c r="D15" s="7">
        <v>18523</v>
      </c>
    </row>
    <row r="16" spans="1:4" ht="12.75">
      <c r="A16" s="6" t="s">
        <v>5</v>
      </c>
      <c r="B16" s="26">
        <v>0</v>
      </c>
      <c r="C16" s="7">
        <v>0</v>
      </c>
      <c r="D16" s="9" t="s">
        <v>32</v>
      </c>
    </row>
    <row r="17" spans="1:4" ht="12.75">
      <c r="A17" s="6" t="s">
        <v>23</v>
      </c>
      <c r="B17" s="26">
        <v>3099</v>
      </c>
      <c r="C17" s="7">
        <v>3099</v>
      </c>
      <c r="D17" s="9" t="s">
        <v>32</v>
      </c>
    </row>
    <row r="18" spans="1:4" ht="12.75">
      <c r="A18" s="10" t="s">
        <v>6</v>
      </c>
      <c r="B18" s="26">
        <v>11958</v>
      </c>
      <c r="C18" s="7">
        <v>11958</v>
      </c>
      <c r="D18" s="9" t="s">
        <v>32</v>
      </c>
    </row>
    <row r="19" spans="1:4" ht="12.75">
      <c r="A19" s="6" t="s">
        <v>7</v>
      </c>
      <c r="B19" s="26">
        <v>1650</v>
      </c>
      <c r="C19" s="7">
        <v>825</v>
      </c>
      <c r="D19" s="7">
        <v>825</v>
      </c>
    </row>
    <row r="20" spans="1:4" ht="12.75">
      <c r="A20" s="6" t="s">
        <v>8</v>
      </c>
      <c r="B20" s="26">
        <v>1859</v>
      </c>
      <c r="C20" s="7">
        <f>B20-D20</f>
        <v>1837</v>
      </c>
      <c r="D20" s="7">
        <v>22</v>
      </c>
    </row>
    <row r="21" spans="1:4" ht="12.75">
      <c r="A21" s="6" t="s">
        <v>35</v>
      </c>
      <c r="B21" s="26">
        <v>0</v>
      </c>
      <c r="C21" s="7">
        <f>B21-D21</f>
        <v>0</v>
      </c>
      <c r="D21" s="7"/>
    </row>
    <row r="22" spans="1:4" ht="12.75">
      <c r="A22" s="6" t="s">
        <v>36</v>
      </c>
      <c r="B22" s="7">
        <v>0</v>
      </c>
      <c r="C22" s="7">
        <v>0</v>
      </c>
      <c r="D22" s="9" t="s">
        <v>32</v>
      </c>
    </row>
    <row r="23" spans="1:4" ht="15" customHeight="1">
      <c r="A23" s="6" t="s">
        <v>37</v>
      </c>
      <c r="B23" s="7">
        <v>8419</v>
      </c>
      <c r="C23" s="7">
        <v>8027</v>
      </c>
      <c r="D23" s="7">
        <v>392</v>
      </c>
    </row>
    <row r="24" spans="1:4" ht="18" customHeight="1">
      <c r="A24" s="6" t="s">
        <v>38</v>
      </c>
      <c r="B24" s="7">
        <v>12</v>
      </c>
      <c r="C24" s="7">
        <v>12</v>
      </c>
      <c r="D24" s="9" t="s">
        <v>32</v>
      </c>
    </row>
    <row r="25" spans="1:4" ht="25.5">
      <c r="A25" s="6" t="s">
        <v>39</v>
      </c>
      <c r="B25" s="7"/>
      <c r="C25" s="7"/>
      <c r="D25" s="7"/>
    </row>
    <row r="26" spans="1:4" s="13" customFormat="1" ht="21.75" customHeight="1">
      <c r="A26" s="11" t="s">
        <v>9</v>
      </c>
      <c r="B26" s="12">
        <f>SUM(B12:B25)</f>
        <v>269797.5</v>
      </c>
      <c r="C26" s="12">
        <f>SUM(C12:C25)</f>
        <v>231635.4</v>
      </c>
      <c r="D26" s="12">
        <f>SUM(D12:D25)</f>
        <v>38162.1</v>
      </c>
    </row>
    <row r="27" spans="1:4" s="16" customFormat="1" ht="18" customHeight="1">
      <c r="A27" s="14" t="s">
        <v>10</v>
      </c>
      <c r="B27" s="15">
        <f>SUM(B29:B32)</f>
        <v>447115.02</v>
      </c>
      <c r="C27" s="15">
        <f>SUM(C29:C32,C36)</f>
        <v>453735.52</v>
      </c>
      <c r="D27" s="15">
        <f>SUM(D33:D36)</f>
        <v>26883.6</v>
      </c>
    </row>
    <row r="28" spans="1:4" ht="12.75">
      <c r="A28" s="17" t="s">
        <v>11</v>
      </c>
      <c r="B28" s="7"/>
      <c r="C28" s="7"/>
      <c r="D28" s="7"/>
    </row>
    <row r="29" spans="1:4" ht="15" customHeight="1">
      <c r="A29" s="6" t="s">
        <v>12</v>
      </c>
      <c r="B29" s="7">
        <v>0</v>
      </c>
      <c r="C29" s="7">
        <v>0</v>
      </c>
      <c r="D29" s="9" t="s">
        <v>13</v>
      </c>
    </row>
    <row r="30" spans="1:6" ht="18" customHeight="1">
      <c r="A30" s="6" t="s">
        <v>20</v>
      </c>
      <c r="B30" s="7">
        <f>C30</f>
        <v>264331.9</v>
      </c>
      <c r="C30" s="7">
        <v>264331.9</v>
      </c>
      <c r="D30" s="9" t="s">
        <v>13</v>
      </c>
      <c r="F30" s="2"/>
    </row>
    <row r="31" spans="1:4" ht="16.5" customHeight="1">
      <c r="A31" s="18" t="s">
        <v>21</v>
      </c>
      <c r="B31" s="7">
        <f>C31</f>
        <v>182783.12</v>
      </c>
      <c r="C31" s="7">
        <v>182783.12</v>
      </c>
      <c r="D31" s="9" t="s">
        <v>13</v>
      </c>
    </row>
    <row r="32" spans="1:4" ht="15" customHeight="1">
      <c r="A32" s="6" t="s">
        <v>40</v>
      </c>
      <c r="B32" s="7">
        <v>0</v>
      </c>
      <c r="C32" s="7">
        <v>0</v>
      </c>
      <c r="D32" s="9" t="s">
        <v>13</v>
      </c>
    </row>
    <row r="33" spans="1:4" ht="15" customHeight="1">
      <c r="A33" s="18" t="s">
        <v>14</v>
      </c>
      <c r="B33" s="9" t="s">
        <v>13</v>
      </c>
      <c r="C33" s="9" t="s">
        <v>13</v>
      </c>
      <c r="D33" s="9"/>
    </row>
    <row r="34" spans="1:4" ht="15" customHeight="1">
      <c r="A34" s="19" t="s">
        <v>15</v>
      </c>
      <c r="B34" s="9" t="s">
        <v>13</v>
      </c>
      <c r="C34" s="9" t="s">
        <v>13</v>
      </c>
      <c r="D34" s="9"/>
    </row>
    <row r="35" spans="1:4" ht="15" customHeight="1">
      <c r="A35" s="19" t="s">
        <v>16</v>
      </c>
      <c r="B35" s="9" t="s">
        <v>13</v>
      </c>
      <c r="C35" s="9" t="s">
        <v>13</v>
      </c>
      <c r="D35" s="9">
        <v>2501.3</v>
      </c>
    </row>
    <row r="36" spans="1:4" ht="17.25" customHeight="1">
      <c r="A36" s="20" t="s">
        <v>41</v>
      </c>
      <c r="B36" s="9" t="s">
        <v>13</v>
      </c>
      <c r="C36" s="9">
        <v>6620.5</v>
      </c>
      <c r="D36" s="7">
        <v>24382.3</v>
      </c>
    </row>
    <row r="37" spans="1:4" s="13" customFormat="1" ht="21" customHeight="1">
      <c r="A37" s="27" t="s">
        <v>17</v>
      </c>
      <c r="B37" s="28">
        <f>B26+B27</f>
        <v>716912.52</v>
      </c>
      <c r="C37" s="28">
        <f>C26+C27</f>
        <v>685370.92</v>
      </c>
      <c r="D37" s="28">
        <f>D26+D27</f>
        <v>65045.7</v>
      </c>
    </row>
    <row r="38" spans="1:4" ht="9" customHeight="1">
      <c r="A38" s="10"/>
      <c r="B38" s="29"/>
      <c r="C38" s="29"/>
      <c r="D38" s="29"/>
    </row>
    <row r="39" spans="1:4" ht="12.75" hidden="1">
      <c r="A39" s="30" t="s">
        <v>42</v>
      </c>
      <c r="B39" s="29"/>
      <c r="C39" s="29"/>
      <c r="D39" s="29"/>
    </row>
    <row r="40" spans="1:6" s="4" customFormat="1" ht="20.25" customHeight="1" hidden="1">
      <c r="A40" s="31" t="s">
        <v>43</v>
      </c>
      <c r="B40" s="40">
        <f>C40+D40</f>
        <v>71117.51999999999</v>
      </c>
      <c r="C40" s="40">
        <f>C41+C42+C44+C43</f>
        <v>41591.02</v>
      </c>
      <c r="D40" s="40">
        <f>D41+D42+D44+D43</f>
        <v>29526.5</v>
      </c>
      <c r="E40" s="41">
        <f>C40+D40</f>
        <v>71117.51999999999</v>
      </c>
      <c r="F40" s="41">
        <f>B40-E40</f>
        <v>0</v>
      </c>
    </row>
    <row r="41" spans="1:6" s="21" customFormat="1" ht="12.75" hidden="1">
      <c r="A41" s="32" t="s">
        <v>44</v>
      </c>
      <c r="B41" s="50">
        <v>50136.3</v>
      </c>
      <c r="C41" s="52">
        <v>29736.6</v>
      </c>
      <c r="D41" s="52">
        <v>20399.7</v>
      </c>
      <c r="E41" s="41">
        <f aca="true" t="shared" si="0" ref="E41:E81">C41+D41</f>
        <v>50136.3</v>
      </c>
      <c r="F41" s="41">
        <f aca="true" t="shared" si="1" ref="F41:F81">B41-E41</f>
        <v>0</v>
      </c>
    </row>
    <row r="42" spans="1:6" s="21" customFormat="1" ht="12.75" hidden="1">
      <c r="A42" s="32" t="s">
        <v>45</v>
      </c>
      <c r="B42" s="50">
        <f>C42+D42</f>
        <v>2758.6</v>
      </c>
      <c r="C42" s="52">
        <v>2558.6</v>
      </c>
      <c r="D42" s="52">
        <v>200</v>
      </c>
      <c r="E42" s="41">
        <f t="shared" si="0"/>
        <v>2758.6</v>
      </c>
      <c r="F42" s="41">
        <f t="shared" si="1"/>
        <v>0</v>
      </c>
    </row>
    <row r="43" spans="1:6" s="21" customFormat="1" ht="12.75" hidden="1">
      <c r="A43" s="32" t="s">
        <v>83</v>
      </c>
      <c r="B43" s="50">
        <v>15557.6</v>
      </c>
      <c r="C43" s="52">
        <v>6630.8</v>
      </c>
      <c r="D43" s="52">
        <v>8926.8</v>
      </c>
      <c r="E43" s="41">
        <f t="shared" si="0"/>
        <v>15557.599999999999</v>
      </c>
      <c r="F43" s="41">
        <f t="shared" si="1"/>
        <v>0</v>
      </c>
    </row>
    <row r="44" spans="1:6" s="21" customFormat="1" ht="12.75" hidden="1">
      <c r="A44" s="32" t="s">
        <v>46</v>
      </c>
      <c r="B44" s="50">
        <v>2665.02</v>
      </c>
      <c r="C44" s="42">
        <v>2665.02</v>
      </c>
      <c r="D44" s="42">
        <v>0</v>
      </c>
      <c r="E44" s="41">
        <f t="shared" si="0"/>
        <v>2665.02</v>
      </c>
      <c r="F44" s="41">
        <f t="shared" si="1"/>
        <v>0</v>
      </c>
    </row>
    <row r="45" spans="1:6" s="4" customFormat="1" ht="24" customHeight="1" hidden="1">
      <c r="A45" s="31" t="s">
        <v>47</v>
      </c>
      <c r="B45" s="51">
        <v>2335.3</v>
      </c>
      <c r="C45" s="51">
        <v>2335.3</v>
      </c>
      <c r="D45" s="51">
        <v>2335.3</v>
      </c>
      <c r="E45" s="41">
        <f t="shared" si="0"/>
        <v>4670.6</v>
      </c>
      <c r="F45" s="41">
        <f t="shared" si="1"/>
        <v>-2335.3</v>
      </c>
    </row>
    <row r="46" spans="1:6" s="22" customFormat="1" ht="12.75" hidden="1">
      <c r="A46" s="32" t="s">
        <v>48</v>
      </c>
      <c r="B46" s="50">
        <v>2335.3</v>
      </c>
      <c r="C46" s="52">
        <v>2335.3</v>
      </c>
      <c r="D46" s="52">
        <v>2335.3</v>
      </c>
      <c r="E46" s="41">
        <f t="shared" si="0"/>
        <v>4670.6</v>
      </c>
      <c r="F46" s="41">
        <f t="shared" si="1"/>
        <v>-2335.3</v>
      </c>
    </row>
    <row r="47" spans="1:6" s="4" customFormat="1" ht="31.5" customHeight="1" hidden="1">
      <c r="A47" s="31" t="s">
        <v>49</v>
      </c>
      <c r="B47" s="51">
        <v>2388</v>
      </c>
      <c r="C47" s="51">
        <v>2388</v>
      </c>
      <c r="D47" s="40"/>
      <c r="E47" s="41">
        <f t="shared" si="0"/>
        <v>2388</v>
      </c>
      <c r="F47" s="41">
        <f t="shared" si="1"/>
        <v>0</v>
      </c>
    </row>
    <row r="48" spans="1:6" s="4" customFormat="1" ht="16.5" customHeight="1" hidden="1">
      <c r="A48" s="31" t="s">
        <v>50</v>
      </c>
      <c r="B48" s="40">
        <f>B49+B50+B51+B52</f>
        <v>21758.899999999998</v>
      </c>
      <c r="C48" s="40">
        <f>C49+C50+C51+C52</f>
        <v>21758.899999999998</v>
      </c>
      <c r="D48" s="40"/>
      <c r="E48" s="41">
        <f t="shared" si="0"/>
        <v>21758.899999999998</v>
      </c>
      <c r="F48" s="41">
        <f t="shared" si="1"/>
        <v>0</v>
      </c>
    </row>
    <row r="49" spans="1:6" s="21" customFormat="1" ht="12.75" hidden="1">
      <c r="A49" s="32" t="s">
        <v>51</v>
      </c>
      <c r="B49" s="52">
        <v>19200</v>
      </c>
      <c r="C49" s="52">
        <v>19200</v>
      </c>
      <c r="D49" s="42"/>
      <c r="E49" s="41">
        <f t="shared" si="0"/>
        <v>19200</v>
      </c>
      <c r="F49" s="41">
        <f t="shared" si="1"/>
        <v>0</v>
      </c>
    </row>
    <row r="50" spans="1:6" s="21" customFormat="1" ht="11.25" customHeight="1" hidden="1">
      <c r="A50" s="32" t="s">
        <v>52</v>
      </c>
      <c r="B50" s="52">
        <v>753.8</v>
      </c>
      <c r="C50" s="52">
        <v>753.8</v>
      </c>
      <c r="D50" s="42"/>
      <c r="E50" s="41">
        <f t="shared" si="0"/>
        <v>753.8</v>
      </c>
      <c r="F50" s="41">
        <f t="shared" si="1"/>
        <v>0</v>
      </c>
    </row>
    <row r="51" spans="1:6" s="21" customFormat="1" ht="11.25" customHeight="1" hidden="1">
      <c r="A51" s="32" t="s">
        <v>73</v>
      </c>
      <c r="B51" s="52">
        <v>1805.1</v>
      </c>
      <c r="C51" s="52">
        <v>1805.1</v>
      </c>
      <c r="D51" s="42"/>
      <c r="E51" s="41">
        <f t="shared" si="0"/>
        <v>1805.1</v>
      </c>
      <c r="F51" s="41">
        <f t="shared" si="1"/>
        <v>0</v>
      </c>
    </row>
    <row r="52" spans="1:6" s="21" customFormat="1" ht="11.25" customHeight="1" hidden="1">
      <c r="A52" s="32" t="s">
        <v>72</v>
      </c>
      <c r="B52" s="42">
        <v>0</v>
      </c>
      <c r="C52" s="52">
        <v>0</v>
      </c>
      <c r="D52" s="42"/>
      <c r="E52" s="41">
        <f t="shared" si="0"/>
        <v>0</v>
      </c>
      <c r="F52" s="41">
        <f t="shared" si="1"/>
        <v>0</v>
      </c>
    </row>
    <row r="53" spans="1:6" s="4" customFormat="1" ht="18" customHeight="1" hidden="1">
      <c r="A53" s="31" t="s">
        <v>53</v>
      </c>
      <c r="B53" s="40">
        <f>B54+B55+B56</f>
        <v>16070</v>
      </c>
      <c r="C53" s="40">
        <f>C54+C55+C56</f>
        <v>772</v>
      </c>
      <c r="D53" s="40">
        <v>15298</v>
      </c>
      <c r="E53" s="41">
        <f t="shared" si="0"/>
        <v>16070</v>
      </c>
      <c r="F53" s="41">
        <f t="shared" si="1"/>
        <v>0</v>
      </c>
    </row>
    <row r="54" spans="1:6" s="21" customFormat="1" ht="12.75" hidden="1">
      <c r="A54" s="32" t="s">
        <v>54</v>
      </c>
      <c r="B54" s="52">
        <f>C54+D54</f>
        <v>772</v>
      </c>
      <c r="C54" s="52">
        <v>772</v>
      </c>
      <c r="D54" s="42"/>
      <c r="E54" s="41">
        <f t="shared" si="0"/>
        <v>772</v>
      </c>
      <c r="F54" s="41">
        <f t="shared" si="1"/>
        <v>0</v>
      </c>
    </row>
    <row r="55" spans="1:6" s="21" customFormat="1" ht="12.75" hidden="1">
      <c r="A55" s="32" t="s">
        <v>55</v>
      </c>
      <c r="B55" s="42">
        <v>0</v>
      </c>
      <c r="C55" s="42">
        <v>0</v>
      </c>
      <c r="D55" s="42"/>
      <c r="E55" s="41">
        <f t="shared" si="0"/>
        <v>0</v>
      </c>
      <c r="F55" s="41">
        <f t="shared" si="1"/>
        <v>0</v>
      </c>
    </row>
    <row r="56" spans="1:6" s="21" customFormat="1" ht="12.75" hidden="1">
      <c r="A56" s="32" t="s">
        <v>56</v>
      </c>
      <c r="B56" s="52">
        <v>15298</v>
      </c>
      <c r="C56" s="42">
        <v>0</v>
      </c>
      <c r="D56" s="52">
        <v>15298</v>
      </c>
      <c r="E56" s="41">
        <f t="shared" si="0"/>
        <v>15298</v>
      </c>
      <c r="F56" s="41">
        <f t="shared" si="1"/>
        <v>0</v>
      </c>
    </row>
    <row r="57" spans="1:6" s="23" customFormat="1" ht="19.5" customHeight="1" hidden="1">
      <c r="A57" s="31" t="s">
        <v>57</v>
      </c>
      <c r="B57" s="51">
        <v>492</v>
      </c>
      <c r="C57" s="43">
        <v>492</v>
      </c>
      <c r="D57" s="43"/>
      <c r="E57" s="41">
        <f t="shared" si="0"/>
        <v>492</v>
      </c>
      <c r="F57" s="41">
        <f t="shared" si="1"/>
        <v>0</v>
      </c>
    </row>
    <row r="58" spans="1:6" s="4" customFormat="1" ht="19.5" customHeight="1" hidden="1">
      <c r="A58" s="31" t="s">
        <v>58</v>
      </c>
      <c r="B58" s="40">
        <f>C58+D58</f>
        <v>399920.7</v>
      </c>
      <c r="C58" s="40">
        <f>C59+C60+C61+C62+C63+C64</f>
        <v>399920.7</v>
      </c>
      <c r="D58" s="40"/>
      <c r="E58" s="41">
        <f t="shared" si="0"/>
        <v>399920.7</v>
      </c>
      <c r="F58" s="41">
        <f t="shared" si="1"/>
        <v>0</v>
      </c>
    </row>
    <row r="59" spans="1:6" s="21" customFormat="1" ht="12.75" hidden="1">
      <c r="A59" s="32" t="s">
        <v>59</v>
      </c>
      <c r="B59" s="52">
        <v>370190.9</v>
      </c>
      <c r="C59" s="52">
        <f aca="true" t="shared" si="2" ref="C59:C64">B59</f>
        <v>370190.9</v>
      </c>
      <c r="D59" s="42"/>
      <c r="E59" s="41">
        <f t="shared" si="0"/>
        <v>370190.9</v>
      </c>
      <c r="F59" s="41">
        <f t="shared" si="1"/>
        <v>0</v>
      </c>
    </row>
    <row r="60" spans="1:6" s="21" customFormat="1" ht="12.75" hidden="1">
      <c r="A60" s="32" t="s">
        <v>60</v>
      </c>
      <c r="B60" s="52">
        <v>656</v>
      </c>
      <c r="C60" s="52">
        <f t="shared" si="2"/>
        <v>656</v>
      </c>
      <c r="D60" s="42"/>
      <c r="E60" s="41">
        <f t="shared" si="0"/>
        <v>656</v>
      </c>
      <c r="F60" s="41">
        <f t="shared" si="1"/>
        <v>0</v>
      </c>
    </row>
    <row r="61" spans="1:6" s="21" customFormat="1" ht="12.75" hidden="1">
      <c r="A61" s="32" t="s">
        <v>76</v>
      </c>
      <c r="B61" s="52">
        <v>3588.6</v>
      </c>
      <c r="C61" s="52">
        <f t="shared" si="2"/>
        <v>3588.6</v>
      </c>
      <c r="D61" s="42"/>
      <c r="E61" s="41">
        <f t="shared" si="0"/>
        <v>3588.6</v>
      </c>
      <c r="F61" s="41">
        <f t="shared" si="1"/>
        <v>0</v>
      </c>
    </row>
    <row r="62" spans="1:6" s="21" customFormat="1" ht="12.75" hidden="1">
      <c r="A62" s="32" t="s">
        <v>74</v>
      </c>
      <c r="B62" s="52">
        <v>4663.6</v>
      </c>
      <c r="C62" s="52">
        <f t="shared" si="2"/>
        <v>4663.6</v>
      </c>
      <c r="D62" s="42"/>
      <c r="E62" s="41">
        <f t="shared" si="0"/>
        <v>4663.6</v>
      </c>
      <c r="F62" s="41">
        <f t="shared" si="1"/>
        <v>0</v>
      </c>
    </row>
    <row r="63" spans="1:6" s="21" customFormat="1" ht="12.75" hidden="1">
      <c r="A63" s="32" t="s">
        <v>79</v>
      </c>
      <c r="B63" s="52">
        <v>16092.7</v>
      </c>
      <c r="C63" s="52">
        <f t="shared" si="2"/>
        <v>16092.7</v>
      </c>
      <c r="D63" s="42"/>
      <c r="E63" s="41">
        <f t="shared" si="0"/>
        <v>16092.7</v>
      </c>
      <c r="F63" s="41">
        <f t="shared" si="1"/>
        <v>0</v>
      </c>
    </row>
    <row r="64" spans="1:6" s="21" customFormat="1" ht="12.75" hidden="1">
      <c r="A64" s="32" t="s">
        <v>80</v>
      </c>
      <c r="B64" s="52">
        <v>4728.9</v>
      </c>
      <c r="C64" s="52">
        <f t="shared" si="2"/>
        <v>4728.9</v>
      </c>
      <c r="D64" s="42"/>
      <c r="E64" s="41">
        <f t="shared" si="0"/>
        <v>4728.9</v>
      </c>
      <c r="F64" s="41">
        <f t="shared" si="1"/>
        <v>0</v>
      </c>
    </row>
    <row r="65" spans="1:6" s="4" customFormat="1" ht="16.5" customHeight="1" hidden="1">
      <c r="A65" s="31" t="s">
        <v>61</v>
      </c>
      <c r="B65" s="40">
        <v>86292.2</v>
      </c>
      <c r="C65" s="40">
        <v>79891.7</v>
      </c>
      <c r="D65" s="40">
        <v>6400.5</v>
      </c>
      <c r="E65" s="41">
        <f t="shared" si="0"/>
        <v>86292.2</v>
      </c>
      <c r="F65" s="41">
        <f t="shared" si="1"/>
        <v>0</v>
      </c>
    </row>
    <row r="66" spans="1:6" s="4" customFormat="1" ht="22.5" customHeight="1" hidden="1">
      <c r="A66" s="31" t="s">
        <v>62</v>
      </c>
      <c r="B66" s="51">
        <v>327.8</v>
      </c>
      <c r="C66" s="51">
        <v>327.8</v>
      </c>
      <c r="D66" s="40"/>
      <c r="E66" s="41">
        <f t="shared" si="0"/>
        <v>327.8</v>
      </c>
      <c r="F66" s="41">
        <f t="shared" si="1"/>
        <v>0</v>
      </c>
    </row>
    <row r="67" spans="1:6" s="4" customFormat="1" ht="17.25" customHeight="1" hidden="1">
      <c r="A67" s="31" t="s">
        <v>63</v>
      </c>
      <c r="B67" s="40">
        <f>B68+B69+B70+B71</f>
        <v>18098.4</v>
      </c>
      <c r="C67" s="40">
        <f>C68+C69+C70+C71</f>
        <v>18098.4</v>
      </c>
      <c r="D67" s="40">
        <f>D68+D69+D70</f>
        <v>0</v>
      </c>
      <c r="E67" s="41">
        <f t="shared" si="0"/>
        <v>18098.4</v>
      </c>
      <c r="F67" s="41">
        <f t="shared" si="1"/>
        <v>0</v>
      </c>
    </row>
    <row r="68" spans="1:6" s="21" customFormat="1" ht="12.75" hidden="1">
      <c r="A68" s="32" t="s">
        <v>64</v>
      </c>
      <c r="B68" s="54">
        <v>2726.7</v>
      </c>
      <c r="C68" s="54">
        <v>2726.7</v>
      </c>
      <c r="D68" s="42"/>
      <c r="E68" s="41">
        <f t="shared" si="0"/>
        <v>2726.7</v>
      </c>
      <c r="F68" s="41">
        <f t="shared" si="1"/>
        <v>0</v>
      </c>
    </row>
    <row r="69" spans="1:6" s="21" customFormat="1" ht="12.75" hidden="1">
      <c r="A69" s="32" t="s">
        <v>81</v>
      </c>
      <c r="B69" s="52">
        <v>1783.2</v>
      </c>
      <c r="C69" s="52">
        <v>1783.2</v>
      </c>
      <c r="D69" s="42"/>
      <c r="E69" s="41">
        <f t="shared" si="0"/>
        <v>1783.2</v>
      </c>
      <c r="F69" s="41">
        <f t="shared" si="1"/>
        <v>0</v>
      </c>
    </row>
    <row r="70" spans="1:6" s="21" customFormat="1" ht="12.75" hidden="1">
      <c r="A70" s="32" t="s">
        <v>71</v>
      </c>
      <c r="B70" s="52">
        <f>C70+D70</f>
        <v>5810</v>
      </c>
      <c r="C70" s="52">
        <v>5810</v>
      </c>
      <c r="D70" s="42"/>
      <c r="E70" s="41">
        <f t="shared" si="0"/>
        <v>5810</v>
      </c>
      <c r="F70" s="41">
        <f t="shared" si="1"/>
        <v>0</v>
      </c>
    </row>
    <row r="71" spans="1:6" s="21" customFormat="1" ht="29.25" customHeight="1" hidden="1">
      <c r="A71" s="32" t="s">
        <v>75</v>
      </c>
      <c r="B71" s="52">
        <v>7778.5</v>
      </c>
      <c r="C71" s="52">
        <v>7778.5</v>
      </c>
      <c r="D71" s="42"/>
      <c r="E71" s="41">
        <f t="shared" si="0"/>
        <v>7778.5</v>
      </c>
      <c r="F71" s="41">
        <f t="shared" si="1"/>
        <v>0</v>
      </c>
    </row>
    <row r="72" spans="1:6" s="4" customFormat="1" ht="16.5" customHeight="1" hidden="1">
      <c r="A72" s="31" t="s">
        <v>65</v>
      </c>
      <c r="B72" s="51">
        <v>53820.6</v>
      </c>
      <c r="C72" s="51">
        <v>53820.6</v>
      </c>
      <c r="D72" s="40"/>
      <c r="E72" s="41">
        <f t="shared" si="0"/>
        <v>53820.6</v>
      </c>
      <c r="F72" s="41">
        <f t="shared" si="1"/>
        <v>0</v>
      </c>
    </row>
    <row r="73" spans="1:6" s="4" customFormat="1" ht="12.75" hidden="1">
      <c r="A73" s="31" t="s">
        <v>66</v>
      </c>
      <c r="B73" s="40"/>
      <c r="C73" s="40"/>
      <c r="D73" s="40"/>
      <c r="E73" s="41">
        <f t="shared" si="0"/>
        <v>0</v>
      </c>
      <c r="F73" s="41">
        <f t="shared" si="1"/>
        <v>0</v>
      </c>
    </row>
    <row r="74" spans="1:6" s="4" customFormat="1" ht="12.75" hidden="1">
      <c r="A74" s="31" t="s">
        <v>82</v>
      </c>
      <c r="B74" s="51">
        <v>16902</v>
      </c>
      <c r="C74" s="51">
        <v>13534</v>
      </c>
      <c r="D74" s="51">
        <v>3368</v>
      </c>
      <c r="E74" s="41">
        <f t="shared" si="0"/>
        <v>16902</v>
      </c>
      <c r="F74" s="41">
        <f t="shared" si="1"/>
        <v>0</v>
      </c>
    </row>
    <row r="75" spans="1:6" s="4" customFormat="1" ht="12.75" hidden="1">
      <c r="A75" s="31" t="s">
        <v>67</v>
      </c>
      <c r="B75" s="40"/>
      <c r="C75" s="40"/>
      <c r="D75" s="40"/>
      <c r="E75" s="41">
        <f t="shared" si="0"/>
        <v>0</v>
      </c>
      <c r="F75" s="41">
        <f t="shared" si="1"/>
        <v>0</v>
      </c>
    </row>
    <row r="76" spans="1:6" s="4" customFormat="1" ht="12.75" hidden="1">
      <c r="A76" s="31" t="s">
        <v>68</v>
      </c>
      <c r="B76" s="51">
        <v>201.1</v>
      </c>
      <c r="C76" s="40">
        <v>24552.7</v>
      </c>
      <c r="D76" s="40">
        <v>6728.5</v>
      </c>
      <c r="E76" s="41">
        <f t="shared" si="0"/>
        <v>31281.2</v>
      </c>
      <c r="F76" s="41">
        <f t="shared" si="1"/>
        <v>-31080.100000000002</v>
      </c>
    </row>
    <row r="77" spans="1:6" s="24" customFormat="1" ht="15.75" customHeight="1" hidden="1">
      <c r="A77" s="33" t="s">
        <v>69</v>
      </c>
      <c r="B77" s="53">
        <v>201.1</v>
      </c>
      <c r="C77" s="45"/>
      <c r="D77" s="44">
        <v>201.1</v>
      </c>
      <c r="E77" s="41">
        <f t="shared" si="0"/>
        <v>201.1</v>
      </c>
      <c r="F77" s="41">
        <f t="shared" si="1"/>
        <v>0</v>
      </c>
    </row>
    <row r="78" spans="1:6" s="24" customFormat="1" ht="25.5" hidden="1">
      <c r="A78" s="33" t="s">
        <v>70</v>
      </c>
      <c r="B78" s="46" t="s">
        <v>13</v>
      </c>
      <c r="C78" s="44">
        <v>24552.7</v>
      </c>
      <c r="D78" s="46" t="s">
        <v>13</v>
      </c>
      <c r="E78" s="41" t="e">
        <f t="shared" si="0"/>
        <v>#VALUE!</v>
      </c>
      <c r="F78" s="41" t="e">
        <f t="shared" si="1"/>
        <v>#VALUE!</v>
      </c>
    </row>
    <row r="79" spans="1:6" s="24" customFormat="1" ht="12.75" hidden="1">
      <c r="A79" s="33"/>
      <c r="B79" s="46" t="s">
        <v>13</v>
      </c>
      <c r="C79" s="44"/>
      <c r="D79" s="46" t="s">
        <v>13</v>
      </c>
      <c r="E79" s="41" t="e">
        <f t="shared" si="0"/>
        <v>#VALUE!</v>
      </c>
      <c r="F79" s="41" t="e">
        <f t="shared" si="1"/>
        <v>#VALUE!</v>
      </c>
    </row>
    <row r="80" spans="1:6" s="25" customFormat="1" ht="19.5" customHeight="1" hidden="1">
      <c r="A80" s="34" t="s">
        <v>18</v>
      </c>
      <c r="B80" s="47">
        <f>B75+B73+B72+B67+B66+B65+B58+B57+B53+B48+B47+B45+B40+B76+B74</f>
        <v>689724.52</v>
      </c>
      <c r="C80" s="47">
        <f>C40+C45+C47+C48+C53+C57+C58+C65+C67+C72+C73+C75+C76+C66+C74</f>
        <v>659483.12</v>
      </c>
      <c r="D80" s="47">
        <f>D40+D45+D53+D65+D76+D74</f>
        <v>63656.8</v>
      </c>
      <c r="E80" s="41">
        <f t="shared" si="0"/>
        <v>723139.92</v>
      </c>
      <c r="F80" s="41">
        <f t="shared" si="1"/>
        <v>-33415.40000000002</v>
      </c>
    </row>
    <row r="81" spans="1:6" s="16" customFormat="1" ht="12.75" hidden="1">
      <c r="A81" s="35" t="s">
        <v>19</v>
      </c>
      <c r="B81" s="36">
        <f>B37-B80</f>
        <v>27188</v>
      </c>
      <c r="C81" s="36">
        <f>C37-C80</f>
        <v>25887.800000000047</v>
      </c>
      <c r="D81" s="36">
        <f>D37-D80</f>
        <v>1388.8999999999942</v>
      </c>
      <c r="E81" s="41">
        <f t="shared" si="0"/>
        <v>27276.70000000004</v>
      </c>
      <c r="F81" s="41">
        <f t="shared" si="1"/>
        <v>-88.70000000004075</v>
      </c>
    </row>
    <row r="82" spans="1:4" ht="3" customHeight="1" hidden="1">
      <c r="A82" s="37"/>
      <c r="B82" s="38"/>
      <c r="C82" s="38"/>
      <c r="D82" s="38"/>
    </row>
    <row r="83" spans="1:4" ht="12.75" hidden="1">
      <c r="A83" s="39"/>
      <c r="B83" s="38"/>
      <c r="C83" s="38">
        <f>C80+C81</f>
        <v>685370.92</v>
      </c>
      <c r="D83" s="38"/>
    </row>
    <row r="84" spans="1:4" ht="12.75" hidden="1">
      <c r="A84" s="37"/>
      <c r="B84" s="38"/>
      <c r="C84" s="38"/>
      <c r="D84" s="38"/>
    </row>
    <row r="85" spans="1:4" ht="12.75">
      <c r="A85" s="30" t="s">
        <v>42</v>
      </c>
      <c r="B85" s="29"/>
      <c r="C85" s="29"/>
      <c r="D85" s="29"/>
    </row>
    <row r="86" spans="1:4" ht="12.75">
      <c r="A86" s="31" t="s">
        <v>43</v>
      </c>
      <c r="B86" s="40">
        <f>C86+D86</f>
        <v>71978.92</v>
      </c>
      <c r="C86" s="40">
        <v>42587.12</v>
      </c>
      <c r="D86" s="40">
        <f>D87+D88+D89</f>
        <v>29391.8</v>
      </c>
    </row>
    <row r="87" spans="1:4" ht="12.75">
      <c r="A87" s="32" t="s">
        <v>44</v>
      </c>
      <c r="B87" s="55">
        <f aca="true" t="shared" si="3" ref="B87:B120">C87+D87</f>
        <v>47847.6</v>
      </c>
      <c r="C87" s="42">
        <v>27582.6</v>
      </c>
      <c r="D87" s="42">
        <v>20265</v>
      </c>
    </row>
    <row r="88" spans="1:4" ht="12.75">
      <c r="A88" s="32" t="s">
        <v>45</v>
      </c>
      <c r="B88" s="55">
        <f t="shared" si="3"/>
        <v>2758.6</v>
      </c>
      <c r="C88" s="42">
        <v>2558.6</v>
      </c>
      <c r="D88" s="42">
        <v>200</v>
      </c>
    </row>
    <row r="89" spans="1:4" ht="12.75">
      <c r="A89" s="32" t="s">
        <v>46</v>
      </c>
      <c r="B89" s="55">
        <f t="shared" si="3"/>
        <v>21372.72</v>
      </c>
      <c r="C89" s="42">
        <v>12445.92</v>
      </c>
      <c r="D89" s="42">
        <v>8926.8</v>
      </c>
    </row>
    <row r="90" spans="1:4" ht="12.75">
      <c r="A90" s="31" t="s">
        <v>47</v>
      </c>
      <c r="B90" s="40">
        <v>2501.3</v>
      </c>
      <c r="C90" s="40">
        <v>2501.3</v>
      </c>
      <c r="D90" s="40">
        <v>2501.3</v>
      </c>
    </row>
    <row r="91" spans="1:4" ht="12.75">
      <c r="A91" s="32" t="s">
        <v>48</v>
      </c>
      <c r="B91" s="55">
        <v>2501.3</v>
      </c>
      <c r="C91" s="42">
        <v>2501.3</v>
      </c>
      <c r="D91" s="42">
        <v>2501.3</v>
      </c>
    </row>
    <row r="92" spans="1:4" ht="25.5">
      <c r="A92" s="31" t="s">
        <v>49</v>
      </c>
      <c r="B92" s="40">
        <f t="shared" si="3"/>
        <v>2388</v>
      </c>
      <c r="C92" s="40">
        <v>2388</v>
      </c>
      <c r="D92" s="40"/>
    </row>
    <row r="93" spans="1:4" ht="12.75">
      <c r="A93" s="31" t="s">
        <v>50</v>
      </c>
      <c r="B93" s="40">
        <f t="shared" si="3"/>
        <v>26729.999999999996</v>
      </c>
      <c r="C93" s="40">
        <f>C94+C95+C96+C97</f>
        <v>26729.999999999996</v>
      </c>
      <c r="D93" s="40"/>
    </row>
    <row r="94" spans="1:4" ht="12.75">
      <c r="A94" s="32" t="s">
        <v>51</v>
      </c>
      <c r="B94" s="55">
        <f t="shared" si="3"/>
        <v>20200</v>
      </c>
      <c r="C94" s="42">
        <v>20200</v>
      </c>
      <c r="D94" s="42"/>
    </row>
    <row r="95" spans="1:4" ht="12.75">
      <c r="A95" s="32" t="s">
        <v>52</v>
      </c>
      <c r="B95" s="55">
        <f t="shared" si="3"/>
        <v>753.8</v>
      </c>
      <c r="C95" s="42">
        <v>753.8</v>
      </c>
      <c r="D95" s="42"/>
    </row>
    <row r="96" spans="1:4" ht="12.75">
      <c r="A96" s="32" t="s">
        <v>86</v>
      </c>
      <c r="B96" s="55">
        <f t="shared" si="3"/>
        <v>1805.1</v>
      </c>
      <c r="C96" s="42">
        <v>1805.1</v>
      </c>
      <c r="D96" s="42"/>
    </row>
    <row r="97" spans="1:4" ht="12.75">
      <c r="A97" s="32" t="s">
        <v>88</v>
      </c>
      <c r="B97" s="55">
        <f t="shared" si="3"/>
        <v>3971.1</v>
      </c>
      <c r="C97" s="42">
        <v>3971.1</v>
      </c>
      <c r="D97" s="42"/>
    </row>
    <row r="98" spans="1:4" ht="12.75">
      <c r="A98" s="31" t="s">
        <v>53</v>
      </c>
      <c r="B98" s="40">
        <f>C98+D98</f>
        <v>27102</v>
      </c>
      <c r="C98" s="40">
        <f>C99+C100+C102+C101</f>
        <v>10772</v>
      </c>
      <c r="D98" s="40">
        <v>16330</v>
      </c>
    </row>
    <row r="99" spans="1:4" ht="12.75">
      <c r="A99" s="32" t="s">
        <v>54</v>
      </c>
      <c r="B99" s="55">
        <f t="shared" si="3"/>
        <v>772</v>
      </c>
      <c r="C99" s="42">
        <v>772</v>
      </c>
      <c r="D99" s="42"/>
    </row>
    <row r="100" spans="1:4" ht="12.75" hidden="1">
      <c r="A100" s="32"/>
      <c r="B100" s="55">
        <f t="shared" si="3"/>
        <v>0</v>
      </c>
      <c r="C100" s="42"/>
      <c r="D100" s="42"/>
    </row>
    <row r="101" spans="1:4" ht="12.75">
      <c r="A101" s="32" t="s">
        <v>89</v>
      </c>
      <c r="B101" s="55">
        <v>10000</v>
      </c>
      <c r="C101" s="42">
        <v>10000</v>
      </c>
      <c r="D101" s="42"/>
    </row>
    <row r="102" spans="1:4" ht="12.75">
      <c r="A102" s="32" t="s">
        <v>56</v>
      </c>
      <c r="B102" s="55">
        <f t="shared" si="3"/>
        <v>16330</v>
      </c>
      <c r="C102" s="42">
        <v>0</v>
      </c>
      <c r="D102" s="42">
        <v>16330</v>
      </c>
    </row>
    <row r="103" spans="1:4" ht="12.75">
      <c r="A103" s="31" t="s">
        <v>57</v>
      </c>
      <c r="B103" s="40">
        <f t="shared" si="3"/>
        <v>492</v>
      </c>
      <c r="C103" s="43">
        <v>492</v>
      </c>
      <c r="D103" s="43"/>
    </row>
    <row r="104" spans="1:4" ht="12.75">
      <c r="A104" s="31" t="s">
        <v>58</v>
      </c>
      <c r="B104" s="40">
        <f t="shared" si="3"/>
        <v>412201.70000000007</v>
      </c>
      <c r="C104" s="40">
        <f>C105+C106+C107+C108+C109+C110</f>
        <v>412201.70000000007</v>
      </c>
      <c r="D104" s="40"/>
    </row>
    <row r="105" spans="1:6" ht="12.75">
      <c r="A105" s="32" t="s">
        <v>59</v>
      </c>
      <c r="B105" s="55">
        <f t="shared" si="3"/>
        <v>377692</v>
      </c>
      <c r="C105" s="42">
        <v>377692</v>
      </c>
      <c r="D105" s="42"/>
      <c r="F105" s="2"/>
    </row>
    <row r="106" spans="1:4" ht="12.75">
      <c r="A106" s="32" t="s">
        <v>60</v>
      </c>
      <c r="B106" s="55">
        <f t="shared" si="3"/>
        <v>656</v>
      </c>
      <c r="C106" s="42">
        <v>656</v>
      </c>
      <c r="D106" s="42"/>
    </row>
    <row r="107" spans="1:4" ht="12.75">
      <c r="A107" s="32" t="s">
        <v>76</v>
      </c>
      <c r="B107" s="55">
        <f t="shared" si="3"/>
        <v>3624.9</v>
      </c>
      <c r="C107" s="42">
        <v>3624.9</v>
      </c>
      <c r="D107" s="42"/>
    </row>
    <row r="108" spans="1:4" ht="12.75">
      <c r="A108" s="32" t="s">
        <v>74</v>
      </c>
      <c r="B108" s="55">
        <f t="shared" si="3"/>
        <v>4666.2</v>
      </c>
      <c r="C108" s="42">
        <v>4666.2</v>
      </c>
      <c r="D108" s="42"/>
    </row>
    <row r="109" spans="1:4" ht="12.75">
      <c r="A109" s="32" t="s">
        <v>79</v>
      </c>
      <c r="B109" s="55">
        <f t="shared" si="3"/>
        <v>16561.4</v>
      </c>
      <c r="C109" s="42">
        <v>16561.4</v>
      </c>
      <c r="D109" s="42"/>
    </row>
    <row r="110" spans="1:4" ht="12.75">
      <c r="A110" s="32" t="s">
        <v>80</v>
      </c>
      <c r="B110" s="55">
        <f t="shared" si="3"/>
        <v>9001.2</v>
      </c>
      <c r="C110" s="42">
        <v>9001.2</v>
      </c>
      <c r="D110" s="42"/>
    </row>
    <row r="111" spans="1:4" ht="12.75">
      <c r="A111" s="31" t="s">
        <v>61</v>
      </c>
      <c r="B111" s="40">
        <f t="shared" si="3"/>
        <v>90988.9</v>
      </c>
      <c r="C111" s="40">
        <v>81106.9</v>
      </c>
      <c r="D111" s="40">
        <v>9882</v>
      </c>
    </row>
    <row r="112" spans="1:4" ht="12.75">
      <c r="A112" s="31" t="s">
        <v>62</v>
      </c>
      <c r="B112" s="40">
        <f t="shared" si="3"/>
        <v>350.8</v>
      </c>
      <c r="C112" s="40">
        <v>350.8</v>
      </c>
      <c r="D112" s="40"/>
    </row>
    <row r="113" spans="1:4" ht="12.75">
      <c r="A113" s="31" t="s">
        <v>63</v>
      </c>
      <c r="B113" s="40">
        <f t="shared" si="3"/>
        <v>19124.800000000003</v>
      </c>
      <c r="C113" s="40">
        <f>C114+C115+C116+C117</f>
        <v>19124.800000000003</v>
      </c>
      <c r="D113" s="40">
        <f>D114+D115+D116</f>
        <v>0</v>
      </c>
    </row>
    <row r="114" spans="1:4" ht="12.75">
      <c r="A114" s="32" t="s">
        <v>64</v>
      </c>
      <c r="B114" s="55">
        <f t="shared" si="3"/>
        <v>2949.2</v>
      </c>
      <c r="C114" s="42">
        <v>2949.2</v>
      </c>
      <c r="D114" s="42"/>
    </row>
    <row r="115" spans="1:4" ht="12.75">
      <c r="A115" s="32" t="s">
        <v>81</v>
      </c>
      <c r="B115" s="55">
        <f t="shared" si="3"/>
        <v>1952.4</v>
      </c>
      <c r="C115" s="42">
        <v>1952.4</v>
      </c>
      <c r="D115" s="42"/>
    </row>
    <row r="116" spans="1:4" ht="12.75">
      <c r="A116" s="32" t="s">
        <v>71</v>
      </c>
      <c r="B116" s="55">
        <f t="shared" si="3"/>
        <v>5810</v>
      </c>
      <c r="C116" s="42">
        <v>5810</v>
      </c>
      <c r="D116" s="42"/>
    </row>
    <row r="117" spans="1:4" ht="25.5">
      <c r="A117" s="32" t="s">
        <v>75</v>
      </c>
      <c r="B117" s="55">
        <f t="shared" si="3"/>
        <v>8413.2</v>
      </c>
      <c r="C117" s="42">
        <v>8413.2</v>
      </c>
      <c r="D117" s="42"/>
    </row>
    <row r="118" spans="1:6" ht="12.75">
      <c r="A118" s="31" t="s">
        <v>65</v>
      </c>
      <c r="B118" s="40">
        <f t="shared" si="3"/>
        <v>62734</v>
      </c>
      <c r="C118" s="40">
        <v>62734</v>
      </c>
      <c r="D118" s="40"/>
      <c r="F118" s="2"/>
    </row>
    <row r="119" spans="1:4" ht="12.75" hidden="1">
      <c r="A119" s="31"/>
      <c r="B119" s="40">
        <f t="shared" si="3"/>
        <v>0</v>
      </c>
      <c r="C119" s="40"/>
      <c r="D119" s="40"/>
    </row>
    <row r="120" spans="1:4" ht="12.75">
      <c r="A120" s="31" t="s">
        <v>67</v>
      </c>
      <c r="B120" s="40">
        <f t="shared" si="3"/>
        <v>0</v>
      </c>
      <c r="C120" s="40">
        <v>0</v>
      </c>
      <c r="D120" s="40"/>
    </row>
    <row r="121" spans="1:4" ht="12.75">
      <c r="A121" s="31" t="s">
        <v>68</v>
      </c>
      <c r="B121" s="40">
        <v>320.1</v>
      </c>
      <c r="C121" s="40">
        <v>24382.3</v>
      </c>
      <c r="D121" s="40">
        <v>6620.5</v>
      </c>
    </row>
    <row r="122" spans="1:4" ht="12.75">
      <c r="A122" s="33" t="s">
        <v>69</v>
      </c>
      <c r="B122" s="42">
        <v>320.1</v>
      </c>
      <c r="C122" s="55"/>
      <c r="D122" s="42">
        <v>320.1</v>
      </c>
    </row>
    <row r="123" spans="1:4" ht="25.5">
      <c r="A123" s="33" t="s">
        <v>70</v>
      </c>
      <c r="B123" s="46" t="s">
        <v>13</v>
      </c>
      <c r="C123" s="44">
        <v>24382.3</v>
      </c>
      <c r="D123" s="46" t="s">
        <v>13</v>
      </c>
    </row>
    <row r="124" spans="1:4" ht="12.75">
      <c r="A124" s="33"/>
      <c r="B124" s="46"/>
      <c r="C124" s="44"/>
      <c r="D124" s="46" t="s">
        <v>13</v>
      </c>
    </row>
    <row r="125" spans="1:4" ht="15.75">
      <c r="A125" s="34" t="s">
        <v>18</v>
      </c>
      <c r="B125" s="47">
        <f>B120+B119+B118+B113+B112+B111+B104+B103+B98+B93+B92+B90+B86+B122</f>
        <v>716912.5200000001</v>
      </c>
      <c r="C125" s="47">
        <f>C120+C119+C118+C113+C112+C111+C104+C103+C98+C93+C92+C90+C86+C122+C121</f>
        <v>685370.9200000002</v>
      </c>
      <c r="D125" s="47">
        <f>D120+D119+D118+D113+D112+D111+D104+D103+D98+D93+D92+D90+D86+D122+D121</f>
        <v>65045.7</v>
      </c>
    </row>
    <row r="126" spans="1:4" ht="12.75">
      <c r="A126" s="35" t="s">
        <v>19</v>
      </c>
      <c r="B126" s="36">
        <f>B37-B125</f>
        <v>0</v>
      </c>
      <c r="C126" s="36">
        <f>C37-C125</f>
        <v>0</v>
      </c>
      <c r="D126" s="36">
        <f>D37-D125</f>
        <v>0</v>
      </c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raifo10</cp:lastModifiedBy>
  <cp:lastPrinted>2021-11-29T12:59:17Z</cp:lastPrinted>
  <dcterms:created xsi:type="dcterms:W3CDTF">1996-10-08T23:32:33Z</dcterms:created>
  <dcterms:modified xsi:type="dcterms:W3CDTF">2022-02-28T11:48:51Z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